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SED2022\Portal virtual\PAM\"/>
    </mc:Choice>
  </mc:AlternateContent>
  <xr:revisionPtr revIDLastSave="0" documentId="8_{C43635D8-71B4-4C8C-AE5F-C2A68B421AF4}" xr6:coauthVersionLast="47" xr6:coauthVersionMax="47" xr10:uidLastSave="{00000000-0000-0000-0000-000000000000}"/>
  <bookViews>
    <workbookView xWindow="-120" yWindow="-120" windowWidth="20730" windowHeight="11310" xr2:uid="{0A5210B9-D005-4500-9AA7-903439C4AC5A}"/>
  </bookViews>
  <sheets>
    <sheet name="Evaluacion PAM 201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1" l="1"/>
  <c r="O67" i="1"/>
  <c r="N67" i="1"/>
  <c r="M67" i="1"/>
  <c r="L67" i="1"/>
  <c r="R66" i="1"/>
  <c r="Q66" i="1"/>
  <c r="P66" i="1"/>
  <c r="R65" i="1"/>
  <c r="Q65" i="1"/>
  <c r="P65" i="1"/>
  <c r="R64" i="1"/>
  <c r="Q64" i="1"/>
  <c r="P64" i="1"/>
  <c r="R63" i="1"/>
  <c r="Q63" i="1"/>
  <c r="P63" i="1"/>
  <c r="R62" i="1"/>
  <c r="Q62" i="1"/>
  <c r="P62" i="1"/>
  <c r="R61" i="1"/>
  <c r="Q61" i="1"/>
  <c r="P61" i="1"/>
  <c r="R60" i="1"/>
  <c r="Q60" i="1"/>
  <c r="P60" i="1"/>
  <c r="R59" i="1"/>
  <c r="Q59" i="1"/>
  <c r="P59" i="1"/>
  <c r="R58" i="1"/>
  <c r="Q58" i="1"/>
  <c r="P58" i="1"/>
  <c r="R57" i="1"/>
  <c r="Q57" i="1"/>
  <c r="P57" i="1"/>
  <c r="R56" i="1"/>
  <c r="Q56" i="1"/>
  <c r="P56" i="1"/>
  <c r="R55" i="1"/>
  <c r="Q55" i="1"/>
  <c r="P55" i="1"/>
  <c r="R54" i="1"/>
  <c r="Q54" i="1"/>
  <c r="P54" i="1"/>
  <c r="R53" i="1"/>
  <c r="Q53" i="1"/>
  <c r="P53" i="1"/>
  <c r="R52" i="1"/>
  <c r="Q52" i="1"/>
  <c r="P52" i="1"/>
  <c r="J52" i="1"/>
  <c r="G52" i="1"/>
  <c r="R51" i="1"/>
  <c r="Q51" i="1"/>
  <c r="P51" i="1"/>
  <c r="R50" i="1"/>
  <c r="Q50" i="1"/>
  <c r="P50" i="1"/>
  <c r="R49" i="1"/>
  <c r="Q49" i="1"/>
  <c r="P49" i="1"/>
  <c r="R48" i="1"/>
  <c r="Q48" i="1"/>
  <c r="P48" i="1"/>
  <c r="R47" i="1"/>
  <c r="Q47" i="1"/>
  <c r="P47" i="1"/>
  <c r="R46" i="1"/>
  <c r="Q46" i="1"/>
  <c r="P46" i="1"/>
  <c r="R45" i="1"/>
  <c r="Q45" i="1"/>
  <c r="P45" i="1"/>
  <c r="R44" i="1"/>
  <c r="Q44" i="1"/>
  <c r="P44" i="1"/>
  <c r="R43" i="1"/>
  <c r="Q43" i="1"/>
  <c r="P43" i="1"/>
  <c r="R42" i="1"/>
  <c r="Q42" i="1"/>
  <c r="P42" i="1"/>
  <c r="R41" i="1"/>
  <c r="Q41" i="1"/>
  <c r="P41" i="1"/>
  <c r="R40" i="1"/>
  <c r="Q40" i="1"/>
  <c r="P40" i="1"/>
  <c r="R39" i="1"/>
  <c r="Q39" i="1"/>
  <c r="P39" i="1"/>
  <c r="R38" i="1"/>
  <c r="Q38" i="1"/>
  <c r="P38" i="1"/>
  <c r="R37" i="1"/>
  <c r="Q37" i="1"/>
  <c r="P37" i="1"/>
  <c r="R36" i="1"/>
  <c r="Q36" i="1"/>
  <c r="P36" i="1"/>
  <c r="R35" i="1"/>
  <c r="Q35" i="1"/>
  <c r="P35" i="1"/>
  <c r="R34" i="1"/>
  <c r="Q34" i="1"/>
  <c r="P34" i="1"/>
  <c r="R33" i="1"/>
  <c r="Q33" i="1"/>
  <c r="P33" i="1"/>
  <c r="R32" i="1"/>
  <c r="Q32" i="1"/>
  <c r="P32" i="1"/>
  <c r="R31" i="1"/>
  <c r="Q31" i="1"/>
  <c r="P31" i="1"/>
  <c r="R30" i="1"/>
  <c r="Q30" i="1"/>
  <c r="P30" i="1"/>
  <c r="R29" i="1"/>
  <c r="Q29" i="1"/>
  <c r="P29" i="1"/>
  <c r="R28" i="1"/>
  <c r="Q28" i="1"/>
  <c r="P28" i="1"/>
  <c r="R27" i="1"/>
  <c r="Q27" i="1"/>
  <c r="P27" i="1"/>
  <c r="R26" i="1"/>
  <c r="Q26" i="1"/>
  <c r="P26" i="1"/>
  <c r="R25" i="1"/>
  <c r="Q25" i="1"/>
  <c r="P25" i="1"/>
  <c r="R24" i="1"/>
  <c r="Q24" i="1"/>
  <c r="P24" i="1"/>
  <c r="R23" i="1"/>
  <c r="Q23" i="1"/>
  <c r="P23" i="1"/>
  <c r="R22" i="1"/>
  <c r="Q22" i="1"/>
  <c r="P22" i="1"/>
  <c r="R21" i="1"/>
  <c r="Q21" i="1"/>
  <c r="P21" i="1"/>
  <c r="R20" i="1"/>
  <c r="Q20" i="1"/>
  <c r="P20" i="1"/>
  <c r="R19" i="1"/>
  <c r="Q19" i="1"/>
  <c r="P19" i="1"/>
  <c r="R18" i="1"/>
  <c r="Q18" i="1"/>
  <c r="P18" i="1"/>
  <c r="R17" i="1"/>
  <c r="Q17" i="1"/>
  <c r="P17" i="1"/>
  <c r="R16" i="1"/>
  <c r="Q16" i="1"/>
  <c r="P16" i="1"/>
  <c r="R15" i="1"/>
  <c r="Q15" i="1"/>
  <c r="P15" i="1"/>
  <c r="R14" i="1"/>
  <c r="Q14" i="1"/>
  <c r="P14" i="1"/>
  <c r="R13" i="1"/>
  <c r="Q13" i="1"/>
  <c r="P13" i="1"/>
  <c r="R12" i="1"/>
  <c r="Q12" i="1"/>
  <c r="P12" i="1"/>
  <c r="R11" i="1"/>
  <c r="Q11" i="1"/>
  <c r="P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6740605-099C-47C4-A30C-C1F5FD9CAB4E}">
      <text>
        <r>
          <rPr>
            <sz val="10"/>
            <color rgb="FF000000"/>
            <rFont val="Arial"/>
            <family val="2"/>
          </rPr>
          <t xml:space="preserve">Establece si la actividad se ejecutó o no.
</t>
        </r>
      </text>
    </comment>
    <comment ref="L10" authorId="0" shapeId="0" xr:uid="{5DDEEE60-1819-4654-AFF5-FE8225B25091}">
      <text>
        <r>
          <rPr>
            <sz val="10"/>
            <color rgb="FF000000"/>
            <rFont val="Arial"/>
            <family val="2"/>
          </rPr>
          <t xml:space="preserve">Establece si los temas tratados en la Asistencia técnica se requiren en el establecimiento educativo.
</t>
        </r>
      </text>
    </comment>
    <comment ref="M10" authorId="0" shapeId="0" xr:uid="{C801AA89-D4EF-4007-A543-E51AE4B4D91D}">
      <text>
        <r>
          <rPr>
            <sz val="10"/>
            <color rgb="FF000000"/>
            <rFont val="Arial"/>
            <family val="2"/>
          </rPr>
          <t xml:space="preserve">
Establece si la Asistecia técnica recibida fue acertada, adecuada, eficaz, conveniente, correspondiente, apropiada.
</t>
        </r>
      </text>
    </comment>
    <comment ref="N10" authorId="0" shapeId="0" xr:uid="{A23D0F01-2E84-434D-A438-BFA7124518FB}">
      <text>
        <r>
          <rPr>
            <sz val="10"/>
            <color rgb="FF000000"/>
            <rFont val="Arial"/>
            <family val="2"/>
          </rPr>
          <t>Establece si la la Asistencia técnica llegó hasta la esencia del tema en cuestión y no se quedó en lo aparente o superficial del asunto.</t>
        </r>
      </text>
    </comment>
    <comment ref="O10" authorId="0" shapeId="0" xr:uid="{FD8C8E2E-29E9-4098-83BB-A83C79165994}">
      <text>
        <r>
          <rPr>
            <sz val="10"/>
            <color rgb="FF000000"/>
            <rFont val="Arial"/>
            <family val="2"/>
          </rPr>
          <t>Establece si la Asistencia técnica se realizó en el contexto, espacio y tiempo que se necesitaba, para lograr algún tipo de mejora en el establecimiento.</t>
        </r>
      </text>
    </comment>
    <comment ref="K54" authorId="0" shapeId="0" xr:uid="{DB0C6271-3200-4CFE-9C12-9770F845FC75}">
      <text>
        <r>
          <rPr>
            <sz val="10"/>
            <color rgb="FF000000"/>
            <rFont val="Arial"/>
            <family val="2"/>
          </rPr>
          <t>Ederrleht Cardenas Claros:
se presento prorroga hasta el dia 30 de mayo de 2018</t>
        </r>
      </text>
    </comment>
    <comment ref="K55" authorId="0" shapeId="0" xr:uid="{6DC7ECD2-B334-4AF4-ADEC-B404AC505358}">
      <text>
        <r>
          <rPr>
            <sz val="10"/>
            <color rgb="FF000000"/>
            <rFont val="Arial"/>
            <family val="2"/>
          </rPr>
          <t xml:space="preserve">Ederrleht Cardenas Claros:
13 al 16 de septiembre se hizo el seguimiento en situ  siguientes Instituciones Educativas :
Núcleo Escolar Guadual Municipio Rivera, Institucion Educativa San  Sebastián Municipio la Plata, 
Institucion Educativa San Vicente Municipio la Plata, 
Institución Educativa Nicolás García Bahamon Municipio de Tello,
 Colegio Municipal Pablo VI Municipio de Colombia, 
Colegio municipal de Bachillerato Jesús Maria Aguirre Charry Municipio de Aipe, Institucion Educativa Gabriel Plaza Municipio de Villavieja, Institucion Educativa Maria Auxiliadora Municipio de Iquira,
I.E Amelia de Perdomo Municipio de  Yaguará 7/10 /2017
I. E Eugenio Ferro Falla  Municipio de Campoalegre 25/10/2017
I.E Agropecuaria de Aipe 27/10/2017
I. E Antonio Baraya 28/10 /2017
I. E La Troja Municipio de Baraya 28/10/2017
I.E San Vicente Municipio de la Plata 8 /11/ 2017 
I.E San Sebastián Municipio de la Plata 9/11/2017
I.E Carlos Ramón Repizo Municipio de San Agustín 16/1172017
I. E el Rosario Municipio de Tarqui  18/11/2017
I.E Montesitos   municipio del Agrado 21/11/2017
I.E L a Argentina Municipio San Agustín 17/11/2017
hasta ahora se lleva el 40% de las instituciones focalizadas 
</t>
        </r>
      </text>
    </comment>
    <comment ref="K56" authorId="0" shapeId="0" xr:uid="{E3A5078B-44A1-4C4A-A9B2-49CDAA113FD3}">
      <text>
        <r>
          <rPr>
            <sz val="10"/>
            <color rgb="FF000000"/>
            <rFont val="Arial"/>
            <family val="2"/>
          </rPr>
          <t>Ederrleht Cardenas Claros:
se hizo  la prueba de diagnostico. 
Al finalizar las 128 horas se evaluara elnivel de competencia de salida.</t>
        </r>
      </text>
    </comment>
    <comment ref="L56" authorId="0" shapeId="0" xr:uid="{40ADF744-5669-4D8D-8E97-11B57EB59EAB}">
      <text>
        <r>
          <rPr>
            <sz val="10"/>
            <color rgb="FF000000"/>
            <rFont val="Arial"/>
            <family val="2"/>
          </rPr>
          <t xml:space="preserve">Ederrleht Cardenas Claros:
  Hay que finalizar las capacitaciones para realizar el diagnistico de salida </t>
        </r>
      </text>
    </comment>
    <comment ref="D60" authorId="0" shapeId="0" xr:uid="{649943CC-48B8-4DAF-8418-423747263EE5}">
      <text>
        <r>
          <rPr>
            <sz val="10"/>
            <color rgb="FF000000"/>
            <rFont val="Arial"/>
            <family val="2"/>
          </rPr>
          <t xml:space="preserve">Luis Eduardo Hernández Macías:
Mayo se envía formulario DX de materiales. </t>
        </r>
      </text>
    </comment>
  </commentList>
</comments>
</file>

<file path=xl/sharedStrings.xml><?xml version="1.0" encoding="utf-8"?>
<sst xmlns="http://schemas.openxmlformats.org/spreadsheetml/2006/main" count="200" uniqueCount="181">
  <si>
    <t xml:space="preserve">
GOBERNACIÓN DEL HUILA</t>
  </si>
  <si>
    <t>SISTEMA  DE GESTIÓN INTEGRADO</t>
  </si>
  <si>
    <t>Código: SED-C052-P626-F01</t>
  </si>
  <si>
    <t>Fecha de Aprobación: 28 de Abril de 2017</t>
  </si>
  <si>
    <t>PLAN DE APOYO AL MEJORAMIENTO DE ESTABLECIMIENTOS EDUCATIVOS</t>
  </si>
  <si>
    <t>Versión: 4</t>
  </si>
  <si>
    <t>Pagina 1 de 1</t>
  </si>
  <si>
    <t>FECHA :</t>
  </si>
  <si>
    <t>PERIODO:</t>
  </si>
  <si>
    <t>RESPONSABLE EVALUACION:</t>
  </si>
  <si>
    <t xml:space="preserve">PROCESO: </t>
  </si>
  <si>
    <t>OBJETIVOS</t>
  </si>
  <si>
    <t>ACCIONES/ESTRATEGIAS</t>
  </si>
  <si>
    <t>ACTIVIDADES ESPECÍFICAS</t>
  </si>
  <si>
    <t>UNIDAD DE MEDIDA</t>
  </si>
  <si>
    <t>CANTIDAD</t>
  </si>
  <si>
    <t>RESPONSABLE 
DE LA ACCIÓN</t>
  </si>
  <si>
    <t>RECURSOS (Miles$)</t>
  </si>
  <si>
    <t>INDICADORES DE EVALUACION</t>
  </si>
  <si>
    <t>RANGOS DE EVALUACION</t>
  </si>
  <si>
    <t>RECURSOS PROPIOS</t>
  </si>
  <si>
    <t>SGR</t>
  </si>
  <si>
    <t>OTROS</t>
  </si>
  <si>
    <t>TOTAL</t>
  </si>
  <si>
    <t xml:space="preserve">Cumplimiento </t>
  </si>
  <si>
    <t xml:space="preserve">Temática </t>
  </si>
  <si>
    <t>Pertinencia</t>
  </si>
  <si>
    <t xml:space="preserve">Profundidad </t>
  </si>
  <si>
    <t>Oportunidad</t>
  </si>
  <si>
    <t>≤ 79%:
DEFICIENTE</t>
  </si>
  <si>
    <t>80 AL 89%:
ACEPTABLE</t>
  </si>
  <si>
    <t>≥ 90%: 
EXCELENTE</t>
  </si>
  <si>
    <t xml:space="preserve">Brindar Asistencia Técnica Integral (ATI) a los Establecimientos Educativos, a partir de los resultados su gestión, con el fin de contribuir a alcanzar los estándares de calidad a través del mejoramiento continuo y el fortalecimiento de las competencias de los estudiantes.
</t>
  </si>
  <si>
    <t>1. Acompañamiento a establecimientos para el análisis y uso de los resultados de las pruebas SABER en la implementación del PMI.</t>
  </si>
  <si>
    <t xml:space="preserve">1.- Jornadas de socialización sobre metodología para el Desarrollo del Día E de la Exclencia Educativa. </t>
  </si>
  <si>
    <t>Agendas</t>
  </si>
  <si>
    <t xml:space="preserve">Dario Anotnio Gómez Guerra.
</t>
  </si>
  <si>
    <t>2.- Monitorear el desarrollo del Día E de la Excelencia Educativa.</t>
  </si>
  <si>
    <t xml:space="preserve">Acuerdos </t>
  </si>
  <si>
    <t>3.- Monitoreo el desarrollo de los acuerdos anuales por la Excelencia educativa.</t>
  </si>
  <si>
    <t>MMA por nivel.</t>
  </si>
  <si>
    <t>4.- Jornadas de socialización sobre proceso pruebas SABER 359 año 2017.</t>
  </si>
  <si>
    <t>5.- Monitoreo al registro y aplicación Pruebas SABER 11º</t>
  </si>
  <si>
    <t>Alumnos inscritos</t>
  </si>
  <si>
    <t>6.- Jornadas de divulgación de estrategias y resultados de la evaluación de las pruebas estandarizadaas.</t>
  </si>
  <si>
    <t>Talleres</t>
  </si>
  <si>
    <t>2. Seguimiento a  normas y lineamientos que aplican los EE para la evaluación interna  de estudiantes a nivel territorial.</t>
  </si>
  <si>
    <t>1.-Asesoría a rectores zonales sobre el proceso de evaluación de desempeño docente y directivo docente.</t>
  </si>
  <si>
    <t>Agendas reuniones zonales.</t>
  </si>
  <si>
    <t>2.- Seguimiento al desarrollo de la evaluación de desempeño de los rectores.</t>
  </si>
  <si>
    <t>Actas de visita</t>
  </si>
  <si>
    <t>Actualizar Rectores sobre el proceso de evaluación de desempeño y periodo de prueba.</t>
  </si>
  <si>
    <t>3. Monitorear resultados de los estudiantes en el SIE y pruebas SABER.</t>
  </si>
  <si>
    <t>Consolidado estadístico</t>
  </si>
  <si>
    <t xml:space="preserve">2. Acompañamiento a EE en el proceso de autoevaluación  y elaboración de plan de mejoramiento institucional. </t>
  </si>
  <si>
    <t>Capacitar rectores de Establecimientos Educativos en los procesos de la ruta de mejoramiento institucional.</t>
  </si>
  <si>
    <t>Rectores capacitados</t>
  </si>
  <si>
    <t xml:space="preserve">Dario Antonio Gómez Guerra. </t>
  </si>
  <si>
    <t>Orientar a las Instituciones Educativas sobre las princiaples acciones para adelantar el proceso de Autoevaluación Institucional.</t>
  </si>
  <si>
    <t xml:space="preserve">Kit de Lineamientos para adelantar el proceso de Autoevaluación Institucional. </t>
  </si>
  <si>
    <t>Socializar información sobre resultados de la evaluación institucional y mejoramiento institucional.</t>
  </si>
  <si>
    <t>Establecimientos de bajo logro con metas de calidad incluidas en los PMI</t>
  </si>
  <si>
    <t>1. Seguimiento para que los establecimientos educativos revisen y registren su PEI.</t>
  </si>
  <si>
    <t xml:space="preserve">Asesoria al proceso de registro de PEI y reporte de noconformidad a la Oficina de Inspección y Vigilancia. </t>
  </si>
  <si>
    <t xml:space="preserve">Informes  </t>
  </si>
  <si>
    <t>Eduardo Castillo Lugo.</t>
  </si>
  <si>
    <t>Evaluar nivel de desarrollo de la estructura física y virtual de los 179 PEI.</t>
  </si>
  <si>
    <t>Documento escrito</t>
  </si>
  <si>
    <t>2. Orientación a establecimientos educativos sin licencia de funcionamiento o reconocimiento oficial.</t>
  </si>
  <si>
    <t>Instruir proponentes de propuestas de creación de Establecimientos educativos.</t>
  </si>
  <si>
    <t>Cronograma</t>
  </si>
  <si>
    <t xml:space="preserve">3. Acompañamiento al proceso de Autoevaluación institucional omponente pedagócio de los EE con Jornada única.   </t>
  </si>
  <si>
    <t>Ejecutar Aplicativo para el procesamiento de la información obtenida a través de la autoevaluación institucional en cada una de las áreas de gestión.</t>
  </si>
  <si>
    <t>Aplicativo</t>
  </si>
  <si>
    <t>Eduardo Castillo Lugo</t>
  </si>
  <si>
    <t>4. Monitoreo a los PMI enfocándose en estrategias de superación de indices de eficiencia y de evaluación externa e interna de estudiantes.</t>
  </si>
  <si>
    <t xml:space="preserve">Orientar la formulación de metas en el POA para  la dismución de los índices de eficiencia interna y mejoramiento de resultados académicos </t>
  </si>
  <si>
    <t xml:space="preserve">Aplicativo de autoevaluación </t>
  </si>
  <si>
    <t>5. Abogacía para la participación en Expo educación, foro educativo, innovaciones educativas y experiencias pedagógicas significativas.</t>
  </si>
  <si>
    <t>Orientar la participación de establecimientos educativos en el Foro Educativo Departamental.</t>
  </si>
  <si>
    <t>Memorias</t>
  </si>
  <si>
    <t>Martha Lucía Cruz García</t>
  </si>
  <si>
    <t>Orientar la participación de los establecimientos  educativos en los Encuentros de ExPS.</t>
  </si>
  <si>
    <t>Encuentros de ExPS</t>
  </si>
  <si>
    <t>Seguimiento a EPS ganadoras en encuetros  zonales</t>
  </si>
  <si>
    <t>7. Orientación para la constitución de alianzas intersectoriales que impulsen la efectiva vinculación de la familia en los procesos de formación, participación y promoción de los estudiantes.</t>
  </si>
  <si>
    <t xml:space="preserve">Coordinar con el proyecto No te Madurez Biche la socialización de herramientas  que motiven el involucramiento familiar y la apropiación de valores y comportamientos para la convivencia y  acciones de acompañamiento psicosocial en situaciones de consumo de sustancias psicoactivas o de vulneración de sus derechos. </t>
  </si>
  <si>
    <t>Informe</t>
  </si>
  <si>
    <t>Humeberto Montealegre Sánchez</t>
  </si>
  <si>
    <t xml:space="preserve">8. Acompañamiento para el fortaleciendo de los Proyectos de Orientación Estudiantil - POE para la sana convivencia y la participación. </t>
  </si>
  <si>
    <t>Actualización del aplicativo de Historias de Vida y aplicación experimenntal en cinco EE.</t>
  </si>
  <si>
    <t>9. Acompañamiento a Establecimientos Educativos para la implementación de propuestas de emprendimiento.</t>
  </si>
  <si>
    <t>Verificación compartida para la estructuración de propuesta de formación laboral en educación media.</t>
  </si>
  <si>
    <t>Propuestas revisadas</t>
  </si>
  <si>
    <t>Giovanny Meñaca Bermeo</t>
  </si>
  <si>
    <t>Conducir actividades de construcción y validación de propuestas de emprendimiento con comunidades educativas y sectores cooperantes.</t>
  </si>
  <si>
    <t>Documento modelo de gestión escolar "Escuela emprendedora"</t>
  </si>
  <si>
    <t xml:space="preserve">Asistir a los docentes y directivos en el proceso de apropiación curricular para el desarrollo de la cultura del emprendimiento.  </t>
  </si>
  <si>
    <t>Actas de reuniones</t>
  </si>
  <si>
    <t>Orientar la dotación de ambientes de aprendizaje  contextualizados a la opción de aprendimiento institucional.</t>
  </si>
  <si>
    <t>Acta de entrega de dotaciones</t>
  </si>
  <si>
    <t xml:space="preserve">Coordinar la Certificación laboral de estudiantes, incorporación a la ARL y la definición de acciones de vinculación de estudiantes de educación media a la educación terciaria, para el trabajo y el desarrollo humano. </t>
  </si>
  <si>
    <t>Estudiantes con ARL</t>
  </si>
  <si>
    <t>Propuesta de articulación con educación terciaria.</t>
  </si>
  <si>
    <t>Seguimiento al Proyecto de DDHH para construir caminos de Paz, equidad y cultura de la no violencia.</t>
  </si>
  <si>
    <t>Memoria técnica</t>
  </si>
  <si>
    <t xml:space="preserve">Humberto Montealegre Sánchez.
</t>
  </si>
  <si>
    <t xml:space="preserve">A pesar que se aprobó el Contrato 1098 de Octubre de 2017, para dar cumplimiento a la acción de Seguimiento al Proyecto de DDHH para construir caminos de Paz, equidad y cultura de la no violencia, no se ejecutó en su totalidad. Se continuará en enero de 2018. </t>
  </si>
  <si>
    <t>Acompañamiento para implementar la propuesta del Proyecto Curricular de Base de las“Escuelas para la Paz y la Democracia” en 4 establecimientos.</t>
  </si>
  <si>
    <t>Asesorías para la articulación de los proyectos obligatorios, comunitarios y de emprendimiento en los términos de referencia  de las escuelas de paz y democracia.</t>
  </si>
  <si>
    <t>Apoyo al Programa de desarrollo humano sostenible, estilos de vida saludable (Drogas, Suicidio, embarazos en adolescentes, violencia escolar, trastornos alimenticios), educación vial, educación ambiental y gestión del riesgo.</t>
  </si>
  <si>
    <t xml:space="preserve">Orientación para la construcción de la memoria histórica del entorno institucional de cada EE. </t>
  </si>
  <si>
    <t>Docentes y directivos capacitados</t>
  </si>
  <si>
    <t>Orientar  Docentes y directivos en temas de  prevención del consumo de sustancias psicoactivas, convivencia social, apego a la legalidad, afianzamiento de los vínculos familiares y problemas conexos en los Proyectos Educativos Institucionales – PEI.</t>
  </si>
  <si>
    <t>Apoyar a los establecimientos educativos en la cualificación y perfeccionamiento de los docentes y directivos docentes, para avanzar hacia el mejoramiento de las prácticas administrativas y pedagógicas y elevar la calidad de la educación.</t>
  </si>
  <si>
    <t xml:space="preserve">1. Apoyo a la formación de Docentes y directivos en las áreas disciplinares, desarrollo humano, innovación y nuevas tecnologías. </t>
  </si>
  <si>
    <t>Orientar participación de docentes y directivos docentes en el Diplomado en Prácticas sistémicas colaborativas.</t>
  </si>
  <si>
    <t xml:space="preserve">Número de docentes formados </t>
  </si>
  <si>
    <t xml:space="preserve">Martha Lucía Cruz García 
</t>
  </si>
  <si>
    <t xml:space="preserve">Orientar participación de docentes y directivos docentes en el Docentes formados en las áreas disciplinares de enseñanza. </t>
  </si>
  <si>
    <t>Actualizar  Docentes rurales en la metodología de Escuela nueva.</t>
  </si>
  <si>
    <t>Asesorar incorpración de docentes y directivos formados a las  maestrías sobre Gestión educativa, Primera infancia y Prácticas pedagógicas.</t>
  </si>
  <si>
    <t xml:space="preserve">Monitorear desarrollo del diplomado sobre equidad de género y nuevas masculinidades. </t>
  </si>
  <si>
    <t>Acompañar docentes y directivos en los talleres de habilidades de lectura y escritura a través del programa Huila Lee y Escribe.</t>
  </si>
  <si>
    <t>Orientar participación de docentes en los diplomados de aropiación de  uso pedagógico y científico de nuevas tecnologías.</t>
  </si>
  <si>
    <t>2. Seguimiento al PTA 2.0</t>
  </si>
  <si>
    <t xml:space="preserve">Explorar los avances en la apropiación del Programa  Todos a Aprender - PTA. en los Docentes y directivos docentes </t>
  </si>
  <si>
    <t xml:space="preserve">Informe </t>
  </si>
  <si>
    <t xml:space="preserve">3. Capacitación a  Docentes y Directivos docentes de preescolar, básica y media en los Niveles MCER de Inglés.   </t>
  </si>
  <si>
    <t>Actualización en  habilidades lingüísticas en inglés, con enfoque en aprendizaje basado en tareas (ABT) y enfoque basado en proyectos (ABP)</t>
  </si>
  <si>
    <t>Docentes capacitados</t>
  </si>
  <si>
    <t>Ederrleth Cardenas Claros</t>
  </si>
  <si>
    <r>
      <t>Seguimiento</t>
    </r>
    <r>
      <rPr>
        <b/>
        <i/>
        <sz val="8"/>
        <rFont val="Arial Narrow"/>
        <family val="2"/>
      </rPr>
      <t xml:space="preserve"> in situ</t>
    </r>
    <r>
      <rPr>
        <sz val="8"/>
        <rFont val="Arial Narrow"/>
        <family val="2"/>
      </rPr>
      <t xml:space="preserve"> a los docentes de inglés participantes en los procesos de capacitación. </t>
    </r>
  </si>
  <si>
    <t>Evaluar  nivel de competencia de salida a los docentes participantes de la capacitación desarrollada.</t>
  </si>
  <si>
    <t>Garantizar que en los Establecimientos Educativos existan ambientes y medios de aprendizaje apropiados, que estimulen la creatividad, el auto aprendizaje y el desarrollo de competencias que aseguren el mayor uso del potencial de los estudiantes.</t>
  </si>
  <si>
    <t>1. Divulgación de lineamientos para fomentar e incentivar el uso y la apropiación de los medios y las TIC y  la ejecución de Planes de mantenimiento preventivo y correctivo en los establecimientos educativos.</t>
  </si>
  <si>
    <t>Asesorar la elaboración de Planes de Mantenimiento preventivo y correctivo.</t>
  </si>
  <si>
    <t xml:space="preserve">Planes de Mantenimiento elaborados </t>
  </si>
  <si>
    <t>Belen Cecilia Escalante Charry</t>
  </si>
  <si>
    <t>Se realizaron las visitas de asistencia técnica integral  a las Instituciones Educativas Carlos Ramón Repizo en San Agustín y Jenaro Díaz Jordán en Garzón. Como resultado se elaboraron los estudios previos; se realizó un primer proceso de selección y se declaró desierto y en el segundo proceso se seleccionó el proveedor CASYBER LTDA. Se perfeccionó el contrato No. 1316 de 2017, el acta de inicio se firmó el 6-dic-2017 y se ha ejecutado al 90% y el 29 de diciembre se firmó un OTROSÍ para ampliar el plazo de ejecución hasta el 5/05/17
JUSTIFICACIÓN: Durante la ejecución contractual se evidenció que los equipos objeto del contrato 13 16 de 2017, presentan fallas que no hubiesen sido posible identificar claramente sin la realización del mantenimiento inicial, debido a la naturaleza y falta de intervención de los mismos, razón por la cual, se requiere un plazo adicional para la realización del respectivo mantenimiento, y así lograr el correcto funcionamiento de dichos equipos. El plazo adicional se estima en cuatro (4) meses, debido a la complejidad del mantenimiento de los equipos.
En el Contrato No. 1254 de 2017   se formuló un Plan Estratégico para implementar esta aplicación en las 179 Instituciones Educativas oficiales de los 35 municipios no certificados del Departamento del Huila.</t>
  </si>
  <si>
    <t>Orientar la presentación de planes de acción en herramientas digitales de planeación, seguimiento y evaluación.</t>
  </si>
  <si>
    <t xml:space="preserve">Project aplicados </t>
  </si>
  <si>
    <t>Como la vigencia de las licencias de Project de la  Secretaría de Educación caducaron, como alternativa de solución, se proyectó diseñar un software a la medida por medio de un APP, para realizar el control y seguimiento del inventario en las Instituciones Educativas de SEDH. Se elaboró el Estudio Previo y se seleccionó al proveedor MAKERSI S.A.S., Contrato 1254 de 2017 con objeto: DISEÑAR, CARACTERIZAR E IMPLEMENTAR UNA APLICACIÓN CLOUD COMPUTING, QUE PERMITA EL MODELAMIENTO, SISTEMATIZACIÓN, PROCESAMIENTO Y ALMACENAMIENTO DE LA INFORMACION DE LOS INVENTARIOS DE UNA SEDE DE INSTITUCIÓN EDUCATIVA DEL MUNICIPIO DE PALERMO HUILA Y DISEÑO DEL PLAN ESTRATEGICO PARA FORMULAR SU IMPLEMENTACIÓN EN LAS INSTITUCIONES EDUCATIVAS DEL DEPARTAMENTO DEL HUILA, se firmó acta de inicio el 20-nov-2017 y se recibió a satisfación el 15-dic-2017.  Adicionalmente se formuló un Plan Estratégico para implementar esta aplicación en las 179 Instituciones Educativas oficiales de los 35 municipios no certificados del Departamento del Huila.</t>
  </si>
  <si>
    <t>Monitorear el uso del portal virtual.huila.edu.co</t>
  </si>
  <si>
    <t>Registro de ingresos al portal</t>
  </si>
  <si>
    <t>ND</t>
  </si>
  <si>
    <t>Se realizó monitoreo del portal educativo, se monitoreo lo actividad de los usuarios y los ingresos fallidos, se realizó cambio de clave de los usuarios que olvidaron o bloqueron la cuenta de usuario y se publicaron las novedades y eventos de Calidad Educativa y de la SEDH, tales como Directivas, Foro Educativo, Método Singapur, Concurso de Cuento entre otros.</t>
  </si>
  <si>
    <t>2. Orientación sobre el autodiagnóstico de Medios y TIC para establecer estrategias institucionales de modernización de la infraestructura tecnológica,  uso y apropiación incorporadas en el PMI.</t>
  </si>
  <si>
    <t>Monitorear aplicación de formularios digitales de diagnóstico de uso de TIC y medios educativos</t>
  </si>
  <si>
    <t xml:space="preserve">Formularios diligenciados </t>
  </si>
  <si>
    <t>Se monitoreó la aplicación de formularios digitales de diagnóstico de uso de TIC y medios educativos, publicados en GOOGLE DOCS y se cerraron las encuestas  en mayo de 2017.  El cuestionario MOBILIARIO ESCOLAR fué diligenciado  por 993 y el formulario INFRAESTRUCTURA (ambientes escolares, laboratorios) fué allegado por 932 sedes de Instituciones Educativas oficiales de los 35 municipios no certificados del Huila, respectivamente.
Posteriormente, se procesó y analizó esta información y se formuló el proyecto: "ADQUISICIÓN DE MOBILIARIO ESCOLAR Y MEDIOS EDUCATIVOS PARA ESTABLECIMIENTOS EDUCATIVOS OFICIALES DEL DEPARTAMENTO DEL HUILA", con un VALOR TOTAL:  14´874.403.145  para viabilizar recursos del Sistema General de Regalías (SGR) en Órgano Colegiado  de Administración y Decisión (OCAD). Este proyecto se sustentó en tres mesas técnicas antel el MEN y fué viabilizado técnicamente, por temas de priorización no contó con la aprobación financiera y el aval de la Gobernación del Huila.</t>
  </si>
  <si>
    <t>3. Acompañamiento para el fortalecimiento institucional de proyectos transversales  con uso de medios y TIC.</t>
  </si>
  <si>
    <t>Orientar la participación de estudiantes en eventos de ciencia y tecnología.</t>
  </si>
  <si>
    <t>Reporte de estudiantes participantes</t>
  </si>
  <si>
    <t xml:space="preserve">Fundación Telefónica: CONTRATO SUSCRITO EN VIRTUD DEL ARTÍCULO 355 DE LA CONSTITUCIÓN POLÍTICA No. 1179 ENTRE EL DEPARTAMENTO DEL HUILA Y FUNDACIÓN TELEFÓNICA COLOMBIA. Contrato 1179 de 2017, VALOR TOTAL: $478´108.540, firma de acta de inicio el 10 de octubre de 2017, finalizó el 31 de diciembre de 2017. Asimismo  Fundación Telefónica  aportó cupos académicos para 4.240 beneficiarios de LOS PROYECTOS SOCIALES DESARROLLADOS POR LA FUNDACIÓN TELEFÓNICA COLOMBIA PIENSA EN GRANDE, AULAS FUNDACIÓN TELEFÓNICA, ESCUELA TIC FAMILIA, AULAS EN PAZ Y PROFUTURO. Poniendo a disposición para la ejecución del Convenio personal idóneo, su capacidad Técnica, Administrativa y operativa para la adecuada aplicación de la metodología del proyecto.   </t>
  </si>
  <si>
    <t>Asesorar la vinculación de los establecimientos al proyecto Urna de Cristal.</t>
  </si>
  <si>
    <t xml:space="preserve">Relación de establecimientos </t>
  </si>
  <si>
    <t>Urna de Cristal MINTIC: MINTIC desde su programa de Gobierno en Línea formuló una campaña de apropiación d elos programas SEDH  de Gestión de medios, el Despacho de la Secretaría no aprobó esta campaña.  La campaña de medios comprendía boletines de prensa por la página de MINTIC, SOCIALMEDIA (INSTAGRAM,. FACEBOOK, BLOGS),  la emisora de MINTIC y el programa de Televisión de MINTIC."Vive Lab, un nuevo paso para el emprendimiento digital", "Dos niños por computador, así avanza ‘El Camino es la Educación’", "Gobernador del Huila y Ministro de las Tic entregarán 60 mil tabletas digitales para todo el departamento"</t>
  </si>
  <si>
    <t>Acompañar la organización de ambientes de aprendizaje apoyados en el uso de  Tics.</t>
  </si>
  <si>
    <t>Relación de ambientes de aprendizaje en uso</t>
  </si>
  <si>
    <t>Esta actividad específica está soportada por los proyectos anteriormente descritos OCAD y MISEDH.</t>
  </si>
  <si>
    <t>Hacer seguimiento al uso de la Historia de Vida - HdV en las actividades curriculares y complementarias.</t>
  </si>
  <si>
    <t xml:space="preserve">Consolidado </t>
  </si>
  <si>
    <t>Se brindó el apoyo en la elaboración de las especificaciones técnicas y la ficha técnica del desarrollo de software y se realizó el Estudio previo el cual no aprobó el despacho de la SEDH.</t>
  </si>
  <si>
    <t>4. Apoyo institucional para el mejoramiento de Medios y TIC para el aprendizaje en las diferentes areas.</t>
  </si>
  <si>
    <t>Coordinar dotación de medios y TIC</t>
  </si>
  <si>
    <t>Actas de entrega</t>
  </si>
  <si>
    <t xml:space="preserve">Se coordinó la dotación d emedios y TIC por medio de los siguientes proyectos:
1. MISEDH
2. LABORATORIOS DE AUTOMOCIÓN
3. FUNDACIÓN TELEFÓNICA
4. ADQUISICÓN DE MOBILIARIO ESCOLAR POR COLOMBIA COMPRA EFICIENTE
5. INTERVENTORÍA DE ADQUISICIÓN DE MOBILIARIO ESCOLAR
6. COMPRA DE KITS EDUCATIVOS MUSICALES
</t>
  </si>
  <si>
    <t>Hacer seguimiento al uso de herramientas tecnológicas en el aula</t>
  </si>
  <si>
    <t>Esta actividad específica está soportada por el proyecto anteriormente descritos  MISEDH.</t>
  </si>
  <si>
    <t xml:space="preserve">TOTAL ACTIVIDADES </t>
  </si>
  <si>
    <t>NO EJECUTADAS</t>
  </si>
  <si>
    <t>INDICADORES</t>
  </si>
  <si>
    <t>CUMPLIMIENTO</t>
  </si>
  <si>
    <t>EJECUTADAS</t>
  </si>
  <si>
    <t>% EJECUCION</t>
  </si>
  <si>
    <t>RANGO DE VALORACIÓN</t>
  </si>
  <si>
    <t>DEFICIENTE</t>
  </si>
  <si>
    <t>ECELENTE</t>
  </si>
  <si>
    <t xml:space="preserve">ACEPTABLE </t>
  </si>
  <si>
    <r>
      <t xml:space="preserve">Juicio evaluativo: 
El PAM tuvo un porcentaje de ejecución del 70.4%; comparado con el año 2016, mejoró en un 30 puntos porcentuales. De todas maneras, según los rangos de evaluación se califica como </t>
    </r>
    <r>
      <rPr>
        <b/>
        <sz val="12"/>
        <rFont val="Arial Narrow"/>
        <family val="2"/>
      </rPr>
      <t>Deficiente</t>
    </r>
    <r>
      <rPr>
        <sz val="12"/>
        <rFont val="Arial Narrow"/>
        <family val="2"/>
      </rPr>
      <t xml:space="preserve">. Incidió en este resultado la poca atención que se concedión a los temas de  formación de Docentes y directivos en las áreas desarrollo humano y escuela nueva;  al seguimiento al Proyecto de DDHH para construir caminos de Paz, equidad y cultura de la no violencia y al programa de desarrollo humano sostenible, estilos de vida saludable, educación vial, educación ambiental y gestión del riesgo. El mejoramiento de debió al cumplimiento en la asistencia técnica a los tenmas de evaluación, foro, experiencias significativas y la capacitación coordinada con el MEN sobre TIC; así mismo, en la asistencia técnica para el mejoramiento  de los ambientes y medios de aprendizaje. Ayudó tambien el nombramiento del profesional encargado de Coordinar el programa de Bilingûismo y la reprogramación de actividades de Asistencia técnica. 
En genral, las actividades realizadas fueron evaluadas como excelentes, en relación con la temática desarrollada, la pertinencia, profundidad y oportunidad de la Asistencia técnica ofrecida. Se aplicó y tabuló el Formato de Seguimiento SED-C052-P628-F01, los correos y los encuentros face to face. Finalmente, según las evidencias, la Asistencia técnica se realizó en el contexto, espacio y tiempo que se necesitaba, para lograr algún tipo de mejora en el establecimiento. La Causa de estors resultados se asocia con la calidad académica e intelectual del personal responsable de la ATI, del interés de los participantes y de la oportunidad con la que se ejecutó el Plan. 
</t>
    </r>
    <r>
      <rPr>
        <b/>
        <sz val="12"/>
        <rFont val="Arial Narrow"/>
        <family val="2"/>
      </rPr>
      <t>Acciones de mejora:</t>
    </r>
    <r>
      <rPr>
        <sz val="12"/>
        <rFont val="Arial Narrow"/>
        <family val="2"/>
      </rPr>
      <t xml:space="preserve">
1. Definir y tramitar estudios previos en el primer trimestre de 2018, para contratar Asistencia Técnica Integral a establecimientos educativos oficiales de los 35 municipios no certificados del Departamento del Huila, para el  fortalecimiento del PEI y ruta de mejoramiento, en relación con su organización, autoevaluación de áreas de gestión,  convivencia escolar, transversalidad, articulación de niveles, emprendimiento, uso de medios y fomento de la corresponsabilidad de los municipios.
2. Presentar un presupuesto del Rubro de vitáticos para atender necesidades de ATI, a cargo del Equipo de calidad.
3. Reprogramar actividades de Asistencia técnica en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</si>
</sst>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rgb="FF000000"/>
      <name val="Arial"/>
    </font>
    <font>
      <sz val="6"/>
      <name val="Arial Narrow"/>
      <family val="2"/>
    </font>
    <font>
      <sz val="9"/>
      <name val="Arial Narrow"/>
      <family val="2"/>
    </font>
    <font>
      <b/>
      <sz val="7"/>
      <name val="Arial"/>
      <family val="2"/>
    </font>
    <font>
      <b/>
      <sz val="14"/>
      <name val="Arial"/>
      <family val="2"/>
    </font>
    <font>
      <sz val="10"/>
      <name val="Arial"/>
      <family val="2"/>
    </font>
    <font>
      <b/>
      <sz val="10"/>
      <color rgb="FF000000"/>
      <name val="Arial"/>
      <family val="2"/>
    </font>
    <font>
      <b/>
      <sz val="6"/>
      <name val="Arial Narrow"/>
      <family val="2"/>
    </font>
    <font>
      <b/>
      <sz val="9"/>
      <name val="Arial Narrow"/>
      <family val="2"/>
    </font>
    <font>
      <b/>
      <sz val="10"/>
      <name val="Arial"/>
      <family val="2"/>
    </font>
    <font>
      <b/>
      <sz val="10"/>
      <name val="Arial Narrow"/>
      <family val="2"/>
    </font>
    <font>
      <sz val="11"/>
      <name val="Arial"/>
      <family val="2"/>
    </font>
    <font>
      <b/>
      <sz val="10"/>
      <color rgb="FF000000"/>
      <name val="Arial Narrow"/>
      <family val="2"/>
    </font>
    <font>
      <b/>
      <sz val="12"/>
      <color rgb="FF000000"/>
      <name val="Arial"/>
      <family val="2"/>
    </font>
    <font>
      <b/>
      <sz val="9"/>
      <color rgb="FF000000"/>
      <name val="Arial Narrow"/>
      <family val="2"/>
    </font>
    <font>
      <b/>
      <sz val="8"/>
      <color rgb="FF000000"/>
      <name val="Arial Narrow"/>
      <family val="2"/>
    </font>
    <font>
      <b/>
      <sz val="9"/>
      <name val="Calibri"/>
      <family val="2"/>
    </font>
    <font>
      <sz val="8"/>
      <name val="Arial Narrow"/>
      <family val="2"/>
    </font>
    <font>
      <sz val="8"/>
      <color rgb="FF000000"/>
      <name val="Arial Narrow"/>
      <family val="2"/>
    </font>
    <font>
      <sz val="12"/>
      <color rgb="FF000000"/>
      <name val="Arial Narrow"/>
      <family val="2"/>
    </font>
    <font>
      <sz val="14"/>
      <color rgb="FF000000"/>
      <name val="Arial Narrow"/>
      <family val="2"/>
    </font>
    <font>
      <sz val="11"/>
      <name val="Arial Narrow"/>
      <family val="2"/>
    </font>
    <font>
      <b/>
      <i/>
      <sz val="8"/>
      <name val="Arial Narrow"/>
      <family val="2"/>
    </font>
    <font>
      <sz val="12"/>
      <name val="Arial Narrow"/>
      <family val="2"/>
    </font>
    <font>
      <b/>
      <sz val="12"/>
      <name val="Arial Narrow"/>
      <family val="2"/>
    </font>
    <font>
      <sz val="10"/>
      <color rgb="FF000000"/>
      <name val="Arial"/>
      <family val="2"/>
    </font>
  </fonts>
  <fills count="10">
    <fill>
      <patternFill patternType="none"/>
    </fill>
    <fill>
      <patternFill patternType="gray125"/>
    </fill>
    <fill>
      <patternFill patternType="solid">
        <fgColor rgb="FFFF99CC"/>
        <bgColor rgb="FFFF99CC"/>
      </patternFill>
    </fill>
    <fill>
      <patternFill patternType="solid">
        <fgColor rgb="FFD6E3BC"/>
        <bgColor rgb="FFD6E3BC"/>
      </patternFill>
    </fill>
    <fill>
      <patternFill patternType="solid">
        <fgColor rgb="FFFBD4B4"/>
        <bgColor rgb="FFFBD4B4"/>
      </patternFill>
    </fill>
    <fill>
      <patternFill patternType="solid">
        <fgColor rgb="FFFF0000"/>
        <bgColor rgb="FFFF0000"/>
      </patternFill>
    </fill>
    <fill>
      <patternFill patternType="solid">
        <fgColor rgb="FFFFFF00"/>
        <bgColor rgb="FFFFFF00"/>
      </patternFill>
    </fill>
    <fill>
      <patternFill patternType="solid">
        <fgColor rgb="FF99CC00"/>
        <bgColor rgb="FF99CC00"/>
      </patternFill>
    </fill>
    <fill>
      <patternFill patternType="solid">
        <fgColor rgb="FFC2D69B"/>
        <bgColor rgb="FFC2D69B"/>
      </patternFill>
    </fill>
    <fill>
      <patternFill patternType="solid">
        <fgColor rgb="FFFABF8F"/>
        <bgColor rgb="FFFABF8F"/>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medium">
        <color rgb="FF000000"/>
      </top>
      <bottom/>
      <diagonal/>
    </border>
    <border>
      <left style="thin">
        <color rgb="FF000000"/>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25">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2" fillId="0" borderId="0" xfId="0" applyFont="1"/>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xf numFmtId="0" fontId="6" fillId="0" borderId="4" xfId="0" applyFont="1" applyBorder="1" applyAlignment="1">
      <alignment horizontal="center" vertical="top" wrapText="1"/>
    </xf>
    <xf numFmtId="0" fontId="5" fillId="0" borderId="5" xfId="0" applyFont="1" applyBorder="1"/>
    <xf numFmtId="0" fontId="5" fillId="0" borderId="6" xfId="0" applyFont="1" applyBorder="1"/>
    <xf numFmtId="0" fontId="7" fillId="0" borderId="0" xfId="0" applyFont="1"/>
    <xf numFmtId="0" fontId="8" fillId="0" borderId="0" xfId="0" applyFont="1"/>
    <xf numFmtId="0" fontId="5" fillId="0" borderId="7" xfId="0" applyFont="1" applyBorder="1"/>
    <xf numFmtId="0" fontId="5" fillId="0" borderId="8" xfId="0" applyFont="1" applyBorder="1"/>
    <xf numFmtId="0" fontId="5" fillId="0" borderId="9" xfId="0" applyFont="1" applyBorder="1"/>
    <xf numFmtId="0" fontId="6" fillId="0" borderId="10" xfId="0" applyFont="1" applyBorder="1" applyAlignment="1">
      <alignment horizontal="center" vertical="top" wrapText="1"/>
    </xf>
    <xf numFmtId="0" fontId="0" fillId="0" borderId="0" xfId="0"/>
    <xf numFmtId="0" fontId="5" fillId="0" borderId="11" xfId="0" applyFont="1" applyBorder="1"/>
    <xf numFmtId="0" fontId="9" fillId="0" borderId="2" xfId="0" applyFont="1" applyBorder="1" applyAlignment="1">
      <alignment horizontal="center" vertical="center"/>
    </xf>
    <xf numFmtId="0" fontId="6" fillId="0" borderId="10" xfId="0" applyFont="1" applyBorder="1" applyAlignment="1">
      <alignment horizontal="center" vertical="top"/>
    </xf>
    <xf numFmtId="0" fontId="5" fillId="0" borderId="12" xfId="0" applyFont="1" applyBorder="1"/>
    <xf numFmtId="0" fontId="6" fillId="0" borderId="13" xfId="0" applyFont="1" applyBorder="1" applyAlignment="1">
      <alignment horizontal="center" vertical="top"/>
    </xf>
    <xf numFmtId="0" fontId="5" fillId="0" borderId="14" xfId="0" applyFont="1" applyBorder="1"/>
    <xf numFmtId="0" fontId="5" fillId="0" borderId="15" xfId="0" applyFont="1" applyBorder="1"/>
    <xf numFmtId="0" fontId="10" fillId="0" borderId="0" xfId="0" applyFont="1"/>
    <xf numFmtId="0" fontId="6" fillId="0" borderId="0" xfId="0" applyFont="1" applyAlignment="1">
      <alignment vertical="center"/>
    </xf>
    <xf numFmtId="14" fontId="11" fillId="0" borderId="16" xfId="0" applyNumberFormat="1" applyFont="1" applyBorder="1"/>
    <xf numFmtId="0" fontId="12" fillId="0" borderId="0" xfId="0" applyFont="1"/>
    <xf numFmtId="0" fontId="6" fillId="0" borderId="0" xfId="0" applyFont="1"/>
    <xf numFmtId="0" fontId="13" fillId="0" borderId="17" xfId="0" applyFont="1" applyBorder="1" applyAlignment="1">
      <alignment horizontal="center"/>
    </xf>
    <xf numFmtId="0" fontId="5" fillId="0" borderId="18" xfId="0" applyFont="1" applyBorder="1"/>
    <xf numFmtId="0" fontId="14" fillId="0" borderId="17" xfId="0" applyFont="1" applyBorder="1" applyAlignment="1">
      <alignment horizontal="center"/>
    </xf>
    <xf numFmtId="0" fontId="5" fillId="0" borderId="19" xfId="0" applyFont="1" applyBorder="1"/>
    <xf numFmtId="0" fontId="12" fillId="0" borderId="17" xfId="0" applyFont="1" applyBorder="1" applyAlignment="1">
      <alignment horizontal="center"/>
    </xf>
    <xf numFmtId="0" fontId="10" fillId="0" borderId="16" xfId="0" applyFont="1" applyBorder="1" applyAlignment="1">
      <alignment horizontal="right"/>
    </xf>
    <xf numFmtId="0" fontId="1" fillId="0" borderId="17" xfId="0" applyFont="1" applyBorder="1" applyAlignment="1">
      <alignment horizontal="center"/>
    </xf>
    <xf numFmtId="0" fontId="2" fillId="0" borderId="0" xfId="0" applyFont="1" applyAlignment="1">
      <alignment horizontal="center"/>
    </xf>
    <xf numFmtId="0" fontId="1" fillId="0" borderId="0" xfId="0" applyFont="1" applyAlignment="1">
      <alignment vertical="center"/>
    </xf>
    <xf numFmtId="0" fontId="2" fillId="0" borderId="0" xfId="0" applyFont="1" applyAlignment="1">
      <alignment vertical="center"/>
    </xf>
    <xf numFmtId="0" fontId="1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5" fillId="0" borderId="21" xfId="0" applyFont="1" applyBorder="1"/>
    <xf numFmtId="0" fontId="5" fillId="0" borderId="22" xfId="0" applyFont="1" applyBorder="1"/>
    <xf numFmtId="0" fontId="10" fillId="2" borderId="20" xfId="0" applyFont="1" applyFill="1" applyBorder="1" applyAlignment="1">
      <alignment horizontal="center" vertical="center"/>
    </xf>
    <xf numFmtId="0" fontId="10" fillId="3" borderId="20" xfId="0" applyFont="1" applyFill="1" applyBorder="1" applyAlignment="1">
      <alignment horizontal="center" vertical="center"/>
    </xf>
    <xf numFmtId="0" fontId="15" fillId="0" borderId="1" xfId="0" applyFont="1" applyBorder="1" applyAlignment="1">
      <alignment horizontal="center" vertical="center" wrapText="1"/>
    </xf>
    <xf numFmtId="0" fontId="14" fillId="4" borderId="1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7" fillId="8" borderId="0" xfId="0" applyFont="1" applyFill="1" applyAlignment="1">
      <alignment horizontal="left" vertical="center" wrapText="1"/>
    </xf>
    <xf numFmtId="0" fontId="18" fillId="8" borderId="1" xfId="0" applyFont="1" applyFill="1" applyBorder="1" applyAlignment="1">
      <alignment horizontal="left" vertical="center" wrapText="1"/>
    </xf>
    <xf numFmtId="0" fontId="18" fillId="8" borderId="24" xfId="0" applyFont="1" applyFill="1" applyBorder="1" applyAlignment="1">
      <alignment horizontal="left" vertical="center" wrapText="1"/>
    </xf>
    <xf numFmtId="0" fontId="18" fillId="8" borderId="24" xfId="0" applyFont="1" applyFill="1" applyBorder="1" applyAlignment="1">
      <alignment horizontal="center" vertical="center" wrapText="1"/>
    </xf>
    <xf numFmtId="0" fontId="17" fillId="8" borderId="1" xfId="0" applyFont="1" applyFill="1" applyBorder="1" applyAlignment="1">
      <alignment horizontal="center" vertical="center" wrapText="1"/>
    </xf>
    <xf numFmtId="3" fontId="17" fillId="8" borderId="1" xfId="0" applyNumberFormat="1" applyFont="1" applyFill="1" applyBorder="1" applyAlignment="1">
      <alignment horizontal="center" vertical="center" wrapText="1"/>
    </xf>
    <xf numFmtId="3" fontId="17" fillId="8" borderId="1" xfId="0" applyNumberFormat="1" applyFont="1" applyFill="1" applyBorder="1" applyAlignment="1">
      <alignment horizontal="center" vertical="center" wrapText="1"/>
    </xf>
    <xf numFmtId="3" fontId="17" fillId="8" borderId="1" xfId="0" applyNumberFormat="1" applyFont="1" applyFill="1" applyBorder="1" applyAlignment="1">
      <alignment horizontal="center" vertical="center"/>
    </xf>
    <xf numFmtId="0" fontId="19" fillId="8" borderId="24"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7" fillId="0" borderId="24" xfId="0" applyFont="1" applyBorder="1" applyAlignment="1">
      <alignment vertical="center"/>
    </xf>
    <xf numFmtId="0" fontId="8" fillId="0" borderId="0" xfId="0" applyFont="1" applyAlignment="1">
      <alignment vertical="center"/>
    </xf>
    <xf numFmtId="0" fontId="5" fillId="0" borderId="0" xfId="0" applyFont="1"/>
    <xf numFmtId="3" fontId="17" fillId="8" borderId="7" xfId="0" applyNumberFormat="1" applyFont="1" applyFill="1" applyBorder="1" applyAlignment="1">
      <alignment horizontal="center" vertical="center" wrapText="1"/>
    </xf>
    <xf numFmtId="3" fontId="17" fillId="8" borderId="7" xfId="0" applyNumberFormat="1" applyFont="1" applyFill="1" applyBorder="1" applyAlignment="1">
      <alignment horizontal="center" vertical="center"/>
    </xf>
    <xf numFmtId="3" fontId="18" fillId="8" borderId="24" xfId="0" applyNumberFormat="1" applyFont="1" applyFill="1" applyBorder="1" applyAlignment="1">
      <alignment horizontal="center" vertical="center" wrapText="1"/>
    </xf>
    <xf numFmtId="3" fontId="17" fillId="8" borderId="12" xfId="0" applyNumberFormat="1" applyFont="1" applyFill="1" applyBorder="1" applyAlignment="1">
      <alignment horizontal="center" vertical="center" wrapText="1"/>
    </xf>
    <xf numFmtId="3" fontId="17" fillId="8" borderId="12" xfId="0" applyNumberFormat="1" applyFont="1" applyFill="1" applyBorder="1" applyAlignment="1">
      <alignment horizontal="center" vertical="center"/>
    </xf>
    <xf numFmtId="0" fontId="18" fillId="8" borderId="25" xfId="0" applyFont="1" applyFill="1" applyBorder="1" applyAlignment="1">
      <alignment horizontal="left" vertical="center" wrapText="1"/>
    </xf>
    <xf numFmtId="0" fontId="18" fillId="8" borderId="26" xfId="0" applyFont="1" applyFill="1" applyBorder="1" applyAlignment="1">
      <alignment horizontal="left" vertical="center" wrapText="1"/>
    </xf>
    <xf numFmtId="3" fontId="17" fillId="8" borderId="24" xfId="0" applyNumberFormat="1" applyFont="1" applyFill="1" applyBorder="1" applyAlignment="1">
      <alignment horizontal="center" vertical="center" wrapText="1"/>
    </xf>
    <xf numFmtId="3" fontId="17" fillId="8" borderId="24" xfId="0" applyNumberFormat="1"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27" xfId="0" applyFont="1" applyFill="1" applyBorder="1" applyAlignment="1">
      <alignment horizontal="left" vertical="center" wrapText="1"/>
    </xf>
    <xf numFmtId="0" fontId="18" fillId="8" borderId="24" xfId="0" applyFont="1" applyFill="1" applyBorder="1" applyAlignment="1">
      <alignment horizontal="left" vertical="top" wrapText="1"/>
    </xf>
    <xf numFmtId="3" fontId="17" fillId="8" borderId="0" xfId="0" applyNumberFormat="1" applyFont="1" applyFill="1" applyAlignment="1">
      <alignment horizontal="center" vertical="center" wrapText="1"/>
    </xf>
    <xf numFmtId="0" fontId="1" fillId="8" borderId="0" xfId="0" applyFont="1" applyFill="1" applyAlignment="1">
      <alignment horizontal="center" vertical="center"/>
    </xf>
    <xf numFmtId="0" fontId="17" fillId="8" borderId="24" xfId="0" applyFont="1" applyFill="1" applyBorder="1" applyAlignment="1">
      <alignment horizontal="center" vertical="center"/>
    </xf>
    <xf numFmtId="0" fontId="18" fillId="8" borderId="7" xfId="0" applyFont="1" applyFill="1" applyBorder="1" applyAlignment="1">
      <alignment horizontal="left" vertical="center" wrapText="1"/>
    </xf>
    <xf numFmtId="0" fontId="17" fillId="8" borderId="24" xfId="0" applyFont="1" applyFill="1" applyBorder="1" applyAlignment="1">
      <alignment vertical="center" wrapText="1"/>
    </xf>
    <xf numFmtId="0" fontId="18" fillId="8" borderId="28" xfId="0" applyFont="1" applyFill="1" applyBorder="1" applyAlignment="1">
      <alignment horizontal="left" vertical="center" wrapText="1"/>
    </xf>
    <xf numFmtId="0" fontId="17" fillId="8" borderId="29" xfId="0" applyFont="1" applyFill="1" applyBorder="1" applyAlignment="1">
      <alignment horizontal="left" vertical="center" wrapText="1"/>
    </xf>
    <xf numFmtId="0" fontId="17" fillId="8" borderId="24"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5" fillId="0" borderId="30" xfId="0" applyFont="1" applyBorder="1"/>
    <xf numFmtId="0" fontId="17" fillId="8" borderId="29" xfId="0" applyFont="1" applyFill="1" applyBorder="1" applyAlignment="1">
      <alignment vertical="center" wrapText="1"/>
    </xf>
    <xf numFmtId="3" fontId="17" fillId="8" borderId="1" xfId="0" applyNumberFormat="1" applyFont="1" applyFill="1" applyBorder="1" applyAlignment="1">
      <alignment horizontal="center" vertical="center"/>
    </xf>
    <xf numFmtId="0" fontId="21" fillId="0" borderId="26" xfId="0" applyFont="1" applyBorder="1" applyAlignment="1">
      <alignment horizontal="center" vertical="center" wrapText="1"/>
    </xf>
    <xf numFmtId="0" fontId="5" fillId="0" borderId="26" xfId="0" applyFont="1" applyBorder="1"/>
    <xf numFmtId="0" fontId="17" fillId="8" borderId="1" xfId="0" applyFont="1" applyFill="1" applyBorder="1" applyAlignment="1">
      <alignment vertical="center" wrapText="1"/>
    </xf>
    <xf numFmtId="3" fontId="17" fillId="0" borderId="24" xfId="0" applyNumberFormat="1" applyFont="1" applyBorder="1" applyAlignment="1">
      <alignment vertical="center" wrapText="1"/>
    </xf>
    <xf numFmtId="0" fontId="17" fillId="8" borderId="0" xfId="0" applyFont="1" applyFill="1" applyAlignment="1">
      <alignment horizontal="left" vertical="center" wrapText="1"/>
    </xf>
    <xf numFmtId="0" fontId="17" fillId="8" borderId="7" xfId="0" applyFont="1" applyFill="1" applyBorder="1" applyAlignment="1">
      <alignment vertical="center" wrapText="1"/>
    </xf>
    <xf numFmtId="3" fontId="17" fillId="0" borderId="0" xfId="0" applyNumberFormat="1" applyFont="1" applyAlignment="1">
      <alignment vertical="center" wrapText="1"/>
    </xf>
    <xf numFmtId="0" fontId="17" fillId="9" borderId="31" xfId="0" applyFont="1" applyFill="1" applyBorder="1" applyAlignment="1">
      <alignment horizontal="left" vertical="center" wrapText="1"/>
    </xf>
    <xf numFmtId="0" fontId="17" fillId="9" borderId="29" xfId="0" applyFont="1" applyFill="1" applyBorder="1" applyAlignment="1">
      <alignment horizontal="left" vertical="center" wrapText="1"/>
    </xf>
    <xf numFmtId="0" fontId="17" fillId="9" borderId="24" xfId="0" applyFont="1" applyFill="1" applyBorder="1" applyAlignment="1">
      <alignment horizontal="left" vertical="center" wrapText="1"/>
    </xf>
    <xf numFmtId="0" fontId="17" fillId="9" borderId="24" xfId="0" applyFont="1" applyFill="1" applyBorder="1" applyAlignment="1">
      <alignment horizontal="center" vertical="center" wrapText="1"/>
    </xf>
    <xf numFmtId="0" fontId="17" fillId="9" borderId="1" xfId="0" applyFont="1" applyFill="1" applyBorder="1" applyAlignment="1">
      <alignment horizontal="center" vertical="center" wrapText="1"/>
    </xf>
    <xf numFmtId="3" fontId="17" fillId="9" borderId="24" xfId="0" applyNumberFormat="1" applyFont="1" applyFill="1" applyBorder="1" applyAlignment="1">
      <alignment horizontal="center" vertical="center" wrapText="1"/>
    </xf>
    <xf numFmtId="0" fontId="5" fillId="0" borderId="32" xfId="0" applyFont="1" applyBorder="1"/>
    <xf numFmtId="0" fontId="17" fillId="9" borderId="20" xfId="0" applyFont="1" applyFill="1" applyBorder="1" applyAlignment="1">
      <alignment horizontal="left" vertical="center" wrapText="1"/>
    </xf>
    <xf numFmtId="0" fontId="17" fillId="9" borderId="1" xfId="0" applyFont="1" applyFill="1" applyBorder="1" applyAlignment="1">
      <alignment horizontal="left" vertical="center" wrapText="1"/>
    </xf>
    <xf numFmtId="3" fontId="17" fillId="9" borderId="1" xfId="0" applyNumberFormat="1" applyFont="1" applyFill="1" applyBorder="1" applyAlignment="1">
      <alignment horizontal="center" vertical="center" wrapText="1"/>
    </xf>
    <xf numFmtId="3" fontId="17" fillId="9" borderId="1" xfId="0" applyNumberFormat="1" applyFont="1" applyFill="1" applyBorder="1" applyAlignment="1">
      <alignment horizontal="center" vertical="center" wrapText="1"/>
    </xf>
    <xf numFmtId="3" fontId="17" fillId="9" borderId="7" xfId="0" applyNumberFormat="1" applyFont="1" applyFill="1" applyBorder="1" applyAlignment="1">
      <alignment horizontal="center" vertical="center" wrapText="1"/>
    </xf>
    <xf numFmtId="3" fontId="17" fillId="9" borderId="12" xfId="0" applyNumberFormat="1" applyFont="1" applyFill="1" applyBorder="1" applyAlignment="1">
      <alignment horizontal="center" vertical="center" wrapText="1"/>
    </xf>
    <xf numFmtId="0" fontId="17" fillId="6" borderId="33"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17" fillId="6" borderId="24" xfId="0" applyFont="1" applyFill="1" applyBorder="1" applyAlignment="1">
      <alignment horizontal="center" vertical="center" wrapText="1"/>
    </xf>
    <xf numFmtId="0" fontId="17" fillId="6" borderId="1" xfId="0" applyFont="1" applyFill="1" applyBorder="1" applyAlignment="1">
      <alignment horizontal="center" vertical="center" wrapText="1"/>
    </xf>
    <xf numFmtId="3" fontId="17" fillId="6" borderId="24" xfId="0" applyNumberFormat="1" applyFont="1" applyFill="1" applyBorder="1" applyAlignment="1">
      <alignment vertical="center" wrapText="1"/>
    </xf>
    <xf numFmtId="0" fontId="2" fillId="0" borderId="0" xfId="0" applyFont="1" applyAlignment="1">
      <alignment vertical="top" wrapText="1"/>
    </xf>
    <xf numFmtId="0" fontId="5" fillId="0" borderId="33" xfId="0" applyFont="1" applyBorder="1"/>
    <xf numFmtId="0" fontId="17" fillId="6" borderId="2" xfId="0" applyFont="1" applyFill="1" applyBorder="1" applyAlignment="1">
      <alignment horizontal="left" vertical="center" wrapText="1"/>
    </xf>
    <xf numFmtId="0" fontId="18" fillId="6" borderId="26" xfId="0" applyFont="1" applyFill="1" applyBorder="1" applyAlignment="1">
      <alignment horizontal="left" vertical="center" wrapText="1"/>
    </xf>
    <xf numFmtId="0" fontId="5" fillId="0" borderId="34" xfId="0" applyFont="1" applyBorder="1"/>
    <xf numFmtId="3" fontId="17" fillId="6" borderId="24" xfId="0" applyNumberFormat="1" applyFont="1" applyFill="1" applyBorder="1" applyAlignment="1">
      <alignment horizontal="center" vertical="center" wrapText="1"/>
    </xf>
    <xf numFmtId="164" fontId="1" fillId="0" borderId="0" xfId="0" applyNumberFormat="1" applyFont="1" applyAlignment="1">
      <alignment horizontal="center"/>
    </xf>
    <xf numFmtId="0" fontId="7" fillId="0" borderId="0" xfId="0" applyFont="1" applyAlignment="1">
      <alignment horizontal="center"/>
    </xf>
    <xf numFmtId="9" fontId="1" fillId="0" borderId="0" xfId="0" applyNumberFormat="1" applyFont="1" applyAlignment="1">
      <alignment horizontal="center"/>
    </xf>
    <xf numFmtId="0" fontId="23" fillId="0" borderId="0" xfId="0" applyFont="1" applyAlignment="1">
      <alignment horizontal="left" vertical="center" wrapText="1"/>
    </xf>
  </cellXfs>
  <cellStyles count="1">
    <cellStyle name="Normal" xfId="0" builtinId="0"/>
  </cellStyles>
  <dxfs count="6">
    <dxf>
      <fill>
        <patternFill patternType="solid">
          <fgColor rgb="FFFFFFFF"/>
          <bgColor rgb="FFFFFFFF"/>
        </patternFill>
      </fill>
    </dxf>
    <dxf>
      <fill>
        <patternFill patternType="solid">
          <fgColor rgb="FFFFFFFF"/>
          <bgColor rgb="FFFFFFFF"/>
        </patternFill>
      </fill>
    </dxf>
    <dxf>
      <fill>
        <patternFill patternType="solid">
          <fgColor rgb="FFFF0000"/>
          <bgColor rgb="FFFF0000"/>
        </patternFill>
      </fill>
    </dxf>
    <dxf>
      <fill>
        <patternFill patternType="solid">
          <fgColor rgb="FFFFFFFF"/>
          <bgColor rgb="FFFFFFFF"/>
        </patternFill>
      </fill>
    </dxf>
    <dxf>
      <font>
        <color rgb="FF974806"/>
      </font>
      <fill>
        <patternFill patternType="solid">
          <fgColor rgb="FFFFFF99"/>
          <bgColor rgb="FFFFFF99"/>
        </patternFill>
      </fill>
    </dxf>
    <dxf>
      <font>
        <color rgb="FF008000"/>
      </font>
      <fill>
        <patternFill patternType="solid">
          <fgColor rgb="FFCCFFCC"/>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428625</xdr:colOff>
      <xdr:row>1</xdr:row>
      <xdr:rowOff>28575</xdr:rowOff>
    </xdr:from>
    <xdr:ext cx="400050" cy="409575"/>
    <xdr:pic>
      <xdr:nvPicPr>
        <xdr:cNvPr id="2" name="image1.png">
          <a:extLst>
            <a:ext uri="{FF2B5EF4-FFF2-40B4-BE49-F238E27FC236}">
              <a16:creationId xmlns:a16="http://schemas.microsoft.com/office/drawing/2014/main" id="{4AEBE7DF-BB36-4B20-A6C3-7F56BDD6F710}"/>
            </a:ext>
          </a:extLst>
        </xdr:cNvPr>
        <xdr:cNvPicPr preferRelativeResize="0"/>
      </xdr:nvPicPr>
      <xdr:blipFill>
        <a:blip xmlns:r="http://schemas.openxmlformats.org/officeDocument/2006/relationships" r:embed="rId1" cstate="print"/>
        <a:stretch>
          <a:fillRect/>
        </a:stretch>
      </xdr:blipFill>
      <xdr:spPr>
        <a:xfrm>
          <a:off x="428625" y="209550"/>
          <a:ext cx="400050" cy="4095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D81E-2F7C-4A84-9963-AF6365F55A28}">
  <dimension ref="A1:AD1000"/>
  <sheetViews>
    <sheetView tabSelected="1" workbookViewId="0">
      <pane xSplit="2" ySplit="10" topLeftCell="C11" activePane="bottomRight" state="frozen"/>
      <selection pane="topRight" activeCell="C1" sqref="C1"/>
      <selection pane="bottomLeft" activeCell="A11" sqref="A11"/>
      <selection pane="bottomRight" activeCell="P14" sqref="P14"/>
    </sheetView>
  </sheetViews>
  <sheetFormatPr baseColWidth="10" defaultColWidth="14.42578125" defaultRowHeight="15" customHeight="1" x14ac:dyDescent="0.2"/>
  <cols>
    <col min="1" max="1" width="12.7109375" customWidth="1"/>
    <col min="2" max="2" width="17.42578125" customWidth="1"/>
    <col min="3" max="3" width="40.42578125" customWidth="1"/>
    <col min="4" max="4" width="10" customWidth="1"/>
    <col min="5" max="5" width="7.42578125" customWidth="1"/>
    <col min="6" max="6" width="10.42578125" customWidth="1"/>
    <col min="7" max="7" width="8.5703125" customWidth="1"/>
    <col min="8" max="8" width="6.28515625" customWidth="1"/>
    <col min="9" max="9" width="6.5703125" customWidth="1"/>
    <col min="10" max="10" width="8.7109375" customWidth="1"/>
    <col min="11" max="18" width="11.42578125" customWidth="1"/>
    <col min="19" max="19" width="55.5703125" customWidth="1"/>
    <col min="20" max="30" width="11.42578125" customWidth="1"/>
  </cols>
  <sheetData>
    <row r="1" spans="1:30" ht="14.25" customHeight="1" thickBot="1" x14ac:dyDescent="0.3">
      <c r="A1" s="1"/>
      <c r="B1" s="2"/>
      <c r="C1" s="2"/>
      <c r="D1" s="3"/>
      <c r="E1" s="3"/>
      <c r="F1" s="1"/>
      <c r="G1" s="3"/>
      <c r="H1" s="3"/>
      <c r="I1" s="3"/>
      <c r="J1" s="3"/>
      <c r="K1" s="1"/>
      <c r="L1" s="1"/>
      <c r="M1" s="1"/>
      <c r="N1" s="1"/>
      <c r="O1" s="1"/>
      <c r="P1" s="1"/>
      <c r="Q1" s="1"/>
      <c r="R1" s="1"/>
      <c r="S1" s="4"/>
      <c r="T1" s="1"/>
      <c r="U1" s="1"/>
      <c r="V1" s="1"/>
      <c r="W1" s="1"/>
      <c r="X1" s="1"/>
      <c r="Y1" s="1"/>
      <c r="Z1" s="1"/>
      <c r="AA1" s="1"/>
      <c r="AB1" s="1"/>
      <c r="AC1" s="1"/>
      <c r="AD1" s="1"/>
    </row>
    <row r="2" spans="1:30" ht="12.75" customHeight="1" x14ac:dyDescent="0.25">
      <c r="A2" s="5" t="s">
        <v>0</v>
      </c>
      <c r="B2" s="6" t="s">
        <v>1</v>
      </c>
      <c r="C2" s="7"/>
      <c r="D2" s="7"/>
      <c r="E2" s="7"/>
      <c r="F2" s="7"/>
      <c r="G2" s="8" t="s">
        <v>2</v>
      </c>
      <c r="H2" s="9"/>
      <c r="I2" s="9"/>
      <c r="J2" s="10"/>
      <c r="K2" s="11"/>
      <c r="L2" s="11"/>
      <c r="M2" s="11"/>
      <c r="N2" s="11"/>
      <c r="O2" s="11"/>
      <c r="P2" s="11"/>
      <c r="Q2" s="11"/>
      <c r="R2" s="11"/>
      <c r="S2" s="12"/>
      <c r="T2" s="11"/>
      <c r="U2" s="11"/>
      <c r="V2" s="11"/>
      <c r="W2" s="11"/>
      <c r="X2" s="11"/>
      <c r="Y2" s="11"/>
      <c r="Z2" s="11"/>
      <c r="AA2" s="11"/>
      <c r="AB2" s="11"/>
      <c r="AC2" s="11"/>
      <c r="AD2" s="11"/>
    </row>
    <row r="3" spans="1:30" ht="12.75" customHeight="1" x14ac:dyDescent="0.25">
      <c r="A3" s="13"/>
      <c r="B3" s="14"/>
      <c r="C3" s="15"/>
      <c r="D3" s="15"/>
      <c r="E3" s="15"/>
      <c r="F3" s="15"/>
      <c r="G3" s="16" t="s">
        <v>3</v>
      </c>
      <c r="H3" s="17"/>
      <c r="I3" s="17"/>
      <c r="J3" s="18"/>
      <c r="K3" s="11"/>
      <c r="L3" s="11"/>
      <c r="M3" s="11"/>
      <c r="N3" s="11"/>
      <c r="O3" s="11"/>
      <c r="P3" s="11"/>
      <c r="Q3" s="11"/>
      <c r="R3" s="11"/>
      <c r="S3" s="12"/>
      <c r="T3" s="11"/>
      <c r="U3" s="11"/>
      <c r="V3" s="11"/>
      <c r="W3" s="11"/>
      <c r="X3" s="11"/>
      <c r="Y3" s="11"/>
      <c r="Z3" s="11"/>
      <c r="AA3" s="11"/>
      <c r="AB3" s="11"/>
      <c r="AC3" s="11"/>
      <c r="AD3" s="11"/>
    </row>
    <row r="4" spans="1:30" ht="13.5" customHeight="1" x14ac:dyDescent="0.25">
      <c r="A4" s="13"/>
      <c r="B4" s="19" t="s">
        <v>4</v>
      </c>
      <c r="C4" s="7"/>
      <c r="D4" s="7"/>
      <c r="E4" s="7"/>
      <c r="F4" s="7"/>
      <c r="G4" s="20" t="s">
        <v>5</v>
      </c>
      <c r="H4" s="17"/>
      <c r="I4" s="17"/>
      <c r="J4" s="18"/>
      <c r="K4" s="11"/>
      <c r="L4" s="11"/>
      <c r="M4" s="11"/>
      <c r="N4" s="11"/>
      <c r="O4" s="11"/>
      <c r="P4" s="11"/>
      <c r="Q4" s="11"/>
      <c r="R4" s="11"/>
      <c r="S4" s="12"/>
      <c r="T4" s="11"/>
      <c r="U4" s="11"/>
      <c r="V4" s="11"/>
      <c r="W4" s="11"/>
      <c r="X4" s="11"/>
      <c r="Y4" s="11"/>
      <c r="Z4" s="11"/>
      <c r="AA4" s="11"/>
      <c r="AB4" s="11"/>
      <c r="AC4" s="11"/>
      <c r="AD4" s="11"/>
    </row>
    <row r="5" spans="1:30" ht="14.25" customHeight="1" thickBot="1" x14ac:dyDescent="0.3">
      <c r="A5" s="21"/>
      <c r="B5" s="14"/>
      <c r="C5" s="15"/>
      <c r="D5" s="15"/>
      <c r="E5" s="15"/>
      <c r="F5" s="15"/>
      <c r="G5" s="22" t="s">
        <v>6</v>
      </c>
      <c r="H5" s="23"/>
      <c r="I5" s="23"/>
      <c r="J5" s="24"/>
      <c r="K5" s="11"/>
      <c r="L5" s="11"/>
      <c r="M5" s="11"/>
      <c r="N5" s="11"/>
      <c r="O5" s="11"/>
      <c r="P5" s="11"/>
      <c r="Q5" s="11"/>
      <c r="R5" s="11"/>
      <c r="S5" s="12"/>
      <c r="T5" s="11"/>
      <c r="U5" s="11"/>
      <c r="V5" s="11"/>
      <c r="W5" s="11"/>
      <c r="X5" s="11"/>
      <c r="Y5" s="11"/>
      <c r="Z5" s="11"/>
      <c r="AA5" s="11"/>
      <c r="AB5" s="11"/>
      <c r="AC5" s="11"/>
      <c r="AD5" s="11"/>
    </row>
    <row r="6" spans="1:30" ht="5.25" customHeight="1" thickBot="1" x14ac:dyDescent="0.3">
      <c r="A6" s="25"/>
      <c r="B6" s="25"/>
      <c r="C6" s="25"/>
      <c r="D6" s="25"/>
      <c r="E6" s="25"/>
      <c r="F6" s="25"/>
      <c r="G6" s="25"/>
      <c r="H6" s="25"/>
      <c r="I6" s="25"/>
      <c r="J6" s="25"/>
      <c r="K6" s="11"/>
      <c r="L6" s="11"/>
      <c r="M6" s="11"/>
      <c r="N6" s="11"/>
      <c r="O6" s="11"/>
      <c r="P6" s="11"/>
      <c r="Q6" s="11"/>
      <c r="R6" s="11"/>
      <c r="S6" s="12"/>
      <c r="T6" s="11"/>
      <c r="U6" s="11"/>
      <c r="V6" s="11"/>
      <c r="W6" s="11"/>
      <c r="X6" s="11"/>
      <c r="Y6" s="11"/>
      <c r="Z6" s="11"/>
      <c r="AA6" s="11"/>
      <c r="AB6" s="11"/>
      <c r="AC6" s="11"/>
      <c r="AD6" s="11"/>
    </row>
    <row r="7" spans="1:30" ht="16.5" thickBot="1" x14ac:dyDescent="0.3">
      <c r="A7" s="26" t="s">
        <v>7</v>
      </c>
      <c r="B7" s="27"/>
      <c r="C7" s="28"/>
      <c r="D7" s="29" t="s">
        <v>8</v>
      </c>
      <c r="E7" s="30">
        <v>2017</v>
      </c>
      <c r="F7" s="31"/>
      <c r="G7" s="28"/>
      <c r="H7" s="32" t="s">
        <v>9</v>
      </c>
      <c r="I7" s="33"/>
      <c r="J7" s="31"/>
      <c r="K7" s="34"/>
      <c r="L7" s="33"/>
      <c r="M7" s="31"/>
      <c r="N7" s="35" t="s">
        <v>10</v>
      </c>
      <c r="O7" s="36"/>
      <c r="P7" s="33"/>
      <c r="Q7" s="33"/>
      <c r="R7" s="31"/>
      <c r="S7" s="37"/>
      <c r="T7" s="3"/>
      <c r="U7" s="3"/>
      <c r="V7" s="3"/>
      <c r="W7" s="3"/>
      <c r="X7" s="3"/>
      <c r="Y7" s="3"/>
      <c r="Z7" s="3"/>
      <c r="AA7" s="3"/>
      <c r="AB7" s="3"/>
      <c r="AC7" s="3"/>
      <c r="AD7" s="3"/>
    </row>
    <row r="8" spans="1:30" ht="12.75" customHeight="1" x14ac:dyDescent="0.2">
      <c r="A8" s="25"/>
      <c r="B8" s="25"/>
      <c r="C8" s="25"/>
      <c r="D8" s="25"/>
      <c r="E8" s="25"/>
      <c r="F8" s="25"/>
      <c r="G8" s="25"/>
      <c r="H8" s="25"/>
      <c r="I8" s="25"/>
      <c r="J8" s="25"/>
      <c r="K8" s="38"/>
      <c r="L8" s="38"/>
      <c r="M8" s="38"/>
      <c r="N8" s="38"/>
      <c r="O8" s="38"/>
      <c r="P8" s="38"/>
      <c r="Q8" s="38"/>
      <c r="R8" s="38"/>
      <c r="S8" s="39"/>
      <c r="T8" s="38"/>
      <c r="U8" s="38"/>
      <c r="V8" s="38"/>
      <c r="W8" s="38"/>
      <c r="X8" s="38"/>
      <c r="Y8" s="38"/>
      <c r="Z8" s="38"/>
      <c r="AA8" s="38"/>
      <c r="AB8" s="38"/>
      <c r="AC8" s="38"/>
      <c r="AD8" s="38"/>
    </row>
    <row r="9" spans="1:30" ht="22.5" customHeight="1" x14ac:dyDescent="0.2">
      <c r="A9" s="40" t="s">
        <v>11</v>
      </c>
      <c r="B9" s="40" t="s">
        <v>12</v>
      </c>
      <c r="C9" s="40" t="s">
        <v>13</v>
      </c>
      <c r="D9" s="40" t="s">
        <v>14</v>
      </c>
      <c r="E9" s="40" t="s">
        <v>15</v>
      </c>
      <c r="F9" s="40" t="s">
        <v>16</v>
      </c>
      <c r="G9" s="41" t="s">
        <v>17</v>
      </c>
      <c r="H9" s="42"/>
      <c r="I9" s="42"/>
      <c r="J9" s="43"/>
      <c r="K9" s="44" t="s">
        <v>18</v>
      </c>
      <c r="L9" s="42"/>
      <c r="M9" s="42"/>
      <c r="N9" s="42"/>
      <c r="O9" s="43"/>
      <c r="P9" s="45" t="s">
        <v>19</v>
      </c>
      <c r="Q9" s="42"/>
      <c r="R9" s="43"/>
      <c r="S9" s="39"/>
      <c r="T9" s="38"/>
      <c r="U9" s="38"/>
      <c r="V9" s="38"/>
      <c r="W9" s="38"/>
      <c r="X9" s="38"/>
      <c r="Y9" s="38"/>
      <c r="Z9" s="38"/>
      <c r="AA9" s="38"/>
      <c r="AB9" s="38"/>
      <c r="AC9" s="38"/>
      <c r="AD9" s="38"/>
    </row>
    <row r="10" spans="1:30" ht="22.5" customHeight="1" x14ac:dyDescent="0.2">
      <c r="A10" s="21"/>
      <c r="B10" s="21"/>
      <c r="C10" s="13"/>
      <c r="D10" s="13"/>
      <c r="E10" s="13"/>
      <c r="F10" s="21"/>
      <c r="G10" s="46" t="s">
        <v>20</v>
      </c>
      <c r="H10" s="46" t="s">
        <v>21</v>
      </c>
      <c r="I10" s="46" t="s">
        <v>22</v>
      </c>
      <c r="J10" s="46" t="s">
        <v>23</v>
      </c>
      <c r="K10" s="47" t="s">
        <v>24</v>
      </c>
      <c r="L10" s="48" t="s">
        <v>25</v>
      </c>
      <c r="M10" s="48" t="s">
        <v>26</v>
      </c>
      <c r="N10" s="48" t="s">
        <v>27</v>
      </c>
      <c r="O10" s="48" t="s">
        <v>28</v>
      </c>
      <c r="P10" s="49" t="s">
        <v>29</v>
      </c>
      <c r="Q10" s="50" t="s">
        <v>30</v>
      </c>
      <c r="R10" s="51" t="s">
        <v>31</v>
      </c>
      <c r="S10" s="39"/>
      <c r="T10" s="38"/>
      <c r="U10" s="38"/>
      <c r="V10" s="38"/>
      <c r="W10" s="38"/>
      <c r="X10" s="38"/>
      <c r="Y10" s="38"/>
      <c r="Z10" s="38"/>
      <c r="AA10" s="38"/>
      <c r="AB10" s="38"/>
      <c r="AC10" s="38"/>
      <c r="AD10" s="38"/>
    </row>
    <row r="11" spans="1:30" ht="22.5" customHeight="1" x14ac:dyDescent="0.2">
      <c r="A11" s="52" t="s">
        <v>32</v>
      </c>
      <c r="B11" s="53" t="s">
        <v>33</v>
      </c>
      <c r="C11" s="54" t="s">
        <v>34</v>
      </c>
      <c r="D11" s="55" t="s">
        <v>35</v>
      </c>
      <c r="E11" s="55">
        <v>4</v>
      </c>
      <c r="F11" s="56" t="s">
        <v>36</v>
      </c>
      <c r="G11" s="57">
        <v>26700000</v>
      </c>
      <c r="H11" s="58"/>
      <c r="I11" s="59"/>
      <c r="J11" s="57">
        <v>26700000</v>
      </c>
      <c r="K11" s="60">
        <v>2</v>
      </c>
      <c r="L11" s="61">
        <v>1</v>
      </c>
      <c r="M11" s="61">
        <v>1</v>
      </c>
      <c r="N11" s="61">
        <v>1</v>
      </c>
      <c r="O11" s="61">
        <v>1</v>
      </c>
      <c r="P11" s="62" t="str">
        <f t="shared" ref="P11:P66" si="0">IFERROR(IF(AVERAGE(L11,M11,N11,O11)&gt;=4,"DEFICIENTE",""),"")</f>
        <v/>
      </c>
      <c r="Q11" s="62">
        <f t="shared" ref="Q11:Q66" si="1">+IFERROR(IF(AVERAGE(L11,M11,N11,O11)&gt;=2,IF(AVERAGE(L11,M11,N11,O11)&lt;4,"ACEPTABLE",0),0),"")</f>
        <v>0</v>
      </c>
      <c r="R11" s="62" t="str">
        <f t="shared" ref="R11:R66" si="2">+IFERROR(IF(AVERAGE(L11,M11,N11,O11)&gt;=1,IF(AVERAGE(L11,M11,N11,O11)&lt;2,"EXCELENTE",0),0),"")</f>
        <v>EXCELENTE</v>
      </c>
      <c r="S11" s="63"/>
      <c r="T11" s="38"/>
      <c r="U11" s="38"/>
      <c r="V11" s="38"/>
      <c r="W11" s="38"/>
      <c r="X11" s="38"/>
      <c r="Y11" s="38"/>
      <c r="Z11" s="38"/>
      <c r="AA11" s="38"/>
      <c r="AB11" s="38"/>
      <c r="AC11" s="38"/>
      <c r="AD11" s="38"/>
    </row>
    <row r="12" spans="1:30" ht="34.5" customHeight="1" x14ac:dyDescent="0.2">
      <c r="A12" s="64"/>
      <c r="B12" s="13"/>
      <c r="C12" s="54" t="s">
        <v>37</v>
      </c>
      <c r="D12" s="55" t="s">
        <v>38</v>
      </c>
      <c r="E12" s="55">
        <v>178</v>
      </c>
      <c r="F12" s="13"/>
      <c r="G12" s="13"/>
      <c r="H12" s="65"/>
      <c r="I12" s="66"/>
      <c r="J12" s="13"/>
      <c r="K12" s="60">
        <v>2</v>
      </c>
      <c r="L12" s="61">
        <v>1</v>
      </c>
      <c r="M12" s="61">
        <v>1</v>
      </c>
      <c r="N12" s="61">
        <v>1</v>
      </c>
      <c r="O12" s="61">
        <v>1</v>
      </c>
      <c r="P12" s="62" t="str">
        <f t="shared" si="0"/>
        <v/>
      </c>
      <c r="Q12" s="62">
        <f t="shared" si="1"/>
        <v>0</v>
      </c>
      <c r="R12" s="62" t="str">
        <f t="shared" si="2"/>
        <v>EXCELENTE</v>
      </c>
      <c r="S12" s="39"/>
      <c r="T12" s="38"/>
      <c r="U12" s="38"/>
      <c r="V12" s="38"/>
      <c r="W12" s="38"/>
      <c r="X12" s="38"/>
      <c r="Y12" s="38"/>
      <c r="Z12" s="38"/>
      <c r="AA12" s="38"/>
      <c r="AB12" s="38"/>
      <c r="AC12" s="38"/>
      <c r="AD12" s="38"/>
    </row>
    <row r="13" spans="1:30" ht="31.5" customHeight="1" x14ac:dyDescent="0.2">
      <c r="A13" s="64"/>
      <c r="B13" s="13"/>
      <c r="C13" s="54" t="s">
        <v>39</v>
      </c>
      <c r="D13" s="55" t="s">
        <v>40</v>
      </c>
      <c r="E13" s="55">
        <v>30</v>
      </c>
      <c r="F13" s="13"/>
      <c r="G13" s="13"/>
      <c r="H13" s="65"/>
      <c r="I13" s="66"/>
      <c r="J13" s="13"/>
      <c r="K13" s="60">
        <v>2</v>
      </c>
      <c r="L13" s="61">
        <v>1</v>
      </c>
      <c r="M13" s="61">
        <v>1</v>
      </c>
      <c r="N13" s="61">
        <v>1</v>
      </c>
      <c r="O13" s="61">
        <v>1</v>
      </c>
      <c r="P13" s="62" t="str">
        <f t="shared" si="0"/>
        <v/>
      </c>
      <c r="Q13" s="62">
        <f t="shared" si="1"/>
        <v>0</v>
      </c>
      <c r="R13" s="62" t="str">
        <f t="shared" si="2"/>
        <v>EXCELENTE</v>
      </c>
      <c r="S13" s="39"/>
      <c r="T13" s="38"/>
      <c r="U13" s="38"/>
      <c r="V13" s="38"/>
      <c r="W13" s="38"/>
      <c r="X13" s="38"/>
      <c r="Y13" s="38"/>
      <c r="Z13" s="38"/>
      <c r="AA13" s="38"/>
      <c r="AB13" s="38"/>
      <c r="AC13" s="38"/>
      <c r="AD13" s="38"/>
    </row>
    <row r="14" spans="1:30" ht="36.75" customHeight="1" x14ac:dyDescent="0.2">
      <c r="A14" s="64"/>
      <c r="B14" s="13"/>
      <c r="C14" s="54" t="s">
        <v>41</v>
      </c>
      <c r="D14" s="55" t="s">
        <v>35</v>
      </c>
      <c r="E14" s="55">
        <v>4</v>
      </c>
      <c r="F14" s="13"/>
      <c r="G14" s="13"/>
      <c r="H14" s="65"/>
      <c r="I14" s="66"/>
      <c r="J14" s="13"/>
      <c r="K14" s="60">
        <v>2</v>
      </c>
      <c r="L14" s="61">
        <v>1</v>
      </c>
      <c r="M14" s="61">
        <v>1</v>
      </c>
      <c r="N14" s="61">
        <v>1</v>
      </c>
      <c r="O14" s="61">
        <v>1</v>
      </c>
      <c r="P14" s="62" t="str">
        <f t="shared" si="0"/>
        <v/>
      </c>
      <c r="Q14" s="62">
        <f t="shared" si="1"/>
        <v>0</v>
      </c>
      <c r="R14" s="62" t="str">
        <f t="shared" si="2"/>
        <v>EXCELENTE</v>
      </c>
      <c r="S14" s="39"/>
      <c r="T14" s="38"/>
      <c r="U14" s="38"/>
      <c r="V14" s="38"/>
      <c r="W14" s="38"/>
      <c r="X14" s="38"/>
      <c r="Y14" s="38"/>
      <c r="Z14" s="38"/>
      <c r="AA14" s="38"/>
      <c r="AB14" s="38"/>
      <c r="AC14" s="38"/>
      <c r="AD14" s="38"/>
    </row>
    <row r="15" spans="1:30" ht="25.5" customHeight="1" x14ac:dyDescent="0.2">
      <c r="A15" s="64"/>
      <c r="B15" s="13"/>
      <c r="C15" s="54" t="s">
        <v>42</v>
      </c>
      <c r="D15" s="55" t="s">
        <v>43</v>
      </c>
      <c r="E15" s="67">
        <v>7200</v>
      </c>
      <c r="F15" s="13"/>
      <c r="G15" s="13"/>
      <c r="H15" s="65"/>
      <c r="I15" s="66"/>
      <c r="J15" s="13"/>
      <c r="K15" s="60">
        <v>2</v>
      </c>
      <c r="L15" s="61">
        <v>1</v>
      </c>
      <c r="M15" s="61">
        <v>1</v>
      </c>
      <c r="N15" s="61">
        <v>1</v>
      </c>
      <c r="O15" s="61">
        <v>1</v>
      </c>
      <c r="P15" s="62" t="str">
        <f t="shared" si="0"/>
        <v/>
      </c>
      <c r="Q15" s="62">
        <f t="shared" si="1"/>
        <v>0</v>
      </c>
      <c r="R15" s="62" t="str">
        <f t="shared" si="2"/>
        <v>EXCELENTE</v>
      </c>
      <c r="S15" s="39"/>
      <c r="T15" s="38"/>
      <c r="U15" s="38"/>
      <c r="V15" s="38"/>
      <c r="W15" s="38"/>
      <c r="X15" s="38"/>
      <c r="Y15" s="38"/>
      <c r="Z15" s="38"/>
      <c r="AA15" s="38"/>
      <c r="AB15" s="38"/>
      <c r="AC15" s="38"/>
      <c r="AD15" s="38"/>
    </row>
    <row r="16" spans="1:30" ht="25.5" customHeight="1" x14ac:dyDescent="0.2">
      <c r="A16" s="64"/>
      <c r="B16" s="21"/>
      <c r="C16" s="54" t="s">
        <v>44</v>
      </c>
      <c r="D16" s="55" t="s">
        <v>45</v>
      </c>
      <c r="E16" s="55">
        <v>2</v>
      </c>
      <c r="F16" s="13"/>
      <c r="G16" s="21"/>
      <c r="H16" s="68"/>
      <c r="I16" s="69"/>
      <c r="J16" s="21"/>
      <c r="K16" s="60">
        <v>2</v>
      </c>
      <c r="L16" s="61">
        <v>1</v>
      </c>
      <c r="M16" s="61">
        <v>1</v>
      </c>
      <c r="N16" s="61">
        <v>2</v>
      </c>
      <c r="O16" s="61">
        <v>1</v>
      </c>
      <c r="P16" s="62" t="str">
        <f t="shared" si="0"/>
        <v/>
      </c>
      <c r="Q16" s="62">
        <f t="shared" si="1"/>
        <v>0</v>
      </c>
      <c r="R16" s="62" t="str">
        <f t="shared" si="2"/>
        <v>EXCELENTE</v>
      </c>
      <c r="S16" s="39"/>
      <c r="T16" s="38"/>
      <c r="U16" s="38"/>
      <c r="V16" s="38"/>
      <c r="W16" s="38"/>
      <c r="X16" s="38"/>
      <c r="Y16" s="38"/>
      <c r="Z16" s="38"/>
      <c r="AA16" s="38"/>
      <c r="AB16" s="38"/>
      <c r="AC16" s="38"/>
      <c r="AD16" s="38"/>
    </row>
    <row r="17" spans="1:30" ht="38.25" customHeight="1" x14ac:dyDescent="0.2">
      <c r="A17" s="64"/>
      <c r="B17" s="53" t="s">
        <v>46</v>
      </c>
      <c r="C17" s="54" t="s">
        <v>47</v>
      </c>
      <c r="D17" s="55" t="s">
        <v>48</v>
      </c>
      <c r="E17" s="55">
        <v>4</v>
      </c>
      <c r="F17" s="13"/>
      <c r="G17" s="57">
        <v>15000000</v>
      </c>
      <c r="H17" s="58"/>
      <c r="I17" s="59"/>
      <c r="J17" s="57">
        <v>15000000</v>
      </c>
      <c r="K17" s="60">
        <v>2</v>
      </c>
      <c r="L17" s="61">
        <v>1</v>
      </c>
      <c r="M17" s="61">
        <v>1</v>
      </c>
      <c r="N17" s="61">
        <v>1</v>
      </c>
      <c r="O17" s="61">
        <v>1</v>
      </c>
      <c r="P17" s="62" t="str">
        <f t="shared" si="0"/>
        <v/>
      </c>
      <c r="Q17" s="62">
        <f t="shared" si="1"/>
        <v>0</v>
      </c>
      <c r="R17" s="62" t="str">
        <f t="shared" si="2"/>
        <v>EXCELENTE</v>
      </c>
      <c r="S17" s="39"/>
      <c r="T17" s="38"/>
      <c r="U17" s="38"/>
      <c r="V17" s="38"/>
      <c r="W17" s="38"/>
      <c r="X17" s="38"/>
      <c r="Y17" s="38"/>
      <c r="Z17" s="38"/>
      <c r="AA17" s="38"/>
      <c r="AB17" s="38"/>
      <c r="AC17" s="38"/>
      <c r="AD17" s="38"/>
    </row>
    <row r="18" spans="1:30" ht="27" customHeight="1" thickBot="1" x14ac:dyDescent="0.25">
      <c r="A18" s="64"/>
      <c r="B18" s="13"/>
      <c r="C18" s="54" t="s">
        <v>49</v>
      </c>
      <c r="D18" s="55" t="s">
        <v>50</v>
      </c>
      <c r="E18" s="55">
        <v>48</v>
      </c>
      <c r="F18" s="13"/>
      <c r="G18" s="13"/>
      <c r="H18" s="65"/>
      <c r="I18" s="66"/>
      <c r="J18" s="13"/>
      <c r="K18" s="60">
        <v>2</v>
      </c>
      <c r="L18" s="61">
        <v>1</v>
      </c>
      <c r="M18" s="61">
        <v>1</v>
      </c>
      <c r="N18" s="61">
        <v>1</v>
      </c>
      <c r="O18" s="61">
        <v>1</v>
      </c>
      <c r="P18" s="62" t="str">
        <f t="shared" si="0"/>
        <v/>
      </c>
      <c r="Q18" s="62">
        <f t="shared" si="1"/>
        <v>0</v>
      </c>
      <c r="R18" s="62" t="str">
        <f t="shared" si="2"/>
        <v>EXCELENTE</v>
      </c>
      <c r="S18" s="39"/>
      <c r="T18" s="38"/>
      <c r="U18" s="38"/>
      <c r="V18" s="38"/>
      <c r="W18" s="38"/>
      <c r="X18" s="38"/>
      <c r="Y18" s="38"/>
      <c r="Z18" s="38"/>
      <c r="AA18" s="38"/>
      <c r="AB18" s="38"/>
      <c r="AC18" s="38"/>
      <c r="AD18" s="38"/>
    </row>
    <row r="19" spans="1:30" ht="24" customHeight="1" x14ac:dyDescent="0.2">
      <c r="A19" s="64"/>
      <c r="B19" s="13"/>
      <c r="C19" s="70" t="s">
        <v>51</v>
      </c>
      <c r="D19" s="55" t="s">
        <v>48</v>
      </c>
      <c r="E19" s="55">
        <v>4</v>
      </c>
      <c r="F19" s="13"/>
      <c r="G19" s="21"/>
      <c r="H19" s="68"/>
      <c r="I19" s="69"/>
      <c r="J19" s="21"/>
      <c r="K19" s="60">
        <v>2</v>
      </c>
      <c r="L19" s="61">
        <v>1</v>
      </c>
      <c r="M19" s="61">
        <v>1</v>
      </c>
      <c r="N19" s="61">
        <v>2</v>
      </c>
      <c r="O19" s="61">
        <v>1</v>
      </c>
      <c r="P19" s="62" t="str">
        <f t="shared" si="0"/>
        <v/>
      </c>
      <c r="Q19" s="62">
        <f t="shared" si="1"/>
        <v>0</v>
      </c>
      <c r="R19" s="62" t="str">
        <f t="shared" si="2"/>
        <v>EXCELENTE</v>
      </c>
      <c r="S19" s="39"/>
      <c r="T19" s="38"/>
      <c r="U19" s="38"/>
      <c r="V19" s="38"/>
      <c r="W19" s="38"/>
      <c r="X19" s="38"/>
      <c r="Y19" s="38"/>
      <c r="Z19" s="38"/>
      <c r="AA19" s="38"/>
      <c r="AB19" s="38"/>
      <c r="AC19" s="38"/>
      <c r="AD19" s="38"/>
    </row>
    <row r="20" spans="1:30" ht="37.5" customHeight="1" thickBot="1" x14ac:dyDescent="0.25">
      <c r="A20" s="64"/>
      <c r="B20" s="21"/>
      <c r="C20" s="71" t="s">
        <v>52</v>
      </c>
      <c r="D20" s="55" t="s">
        <v>53</v>
      </c>
      <c r="E20" s="55">
        <v>1</v>
      </c>
      <c r="F20" s="21"/>
      <c r="G20" s="72">
        <v>1000000</v>
      </c>
      <c r="H20" s="72"/>
      <c r="I20" s="73"/>
      <c r="J20" s="72">
        <v>1000000</v>
      </c>
      <c r="K20" s="60">
        <v>2</v>
      </c>
      <c r="L20" s="61">
        <v>1</v>
      </c>
      <c r="M20" s="61">
        <v>1</v>
      </c>
      <c r="N20" s="61">
        <v>1</v>
      </c>
      <c r="O20" s="61">
        <v>1</v>
      </c>
      <c r="P20" s="62" t="str">
        <f t="shared" si="0"/>
        <v/>
      </c>
      <c r="Q20" s="62">
        <f t="shared" si="1"/>
        <v>0</v>
      </c>
      <c r="R20" s="62" t="str">
        <f t="shared" si="2"/>
        <v>EXCELENTE</v>
      </c>
      <c r="S20" s="39"/>
      <c r="T20" s="38"/>
      <c r="U20" s="38"/>
      <c r="V20" s="38"/>
      <c r="W20" s="38"/>
      <c r="X20" s="38"/>
      <c r="Y20" s="38"/>
      <c r="Z20" s="38"/>
      <c r="AA20" s="38"/>
      <c r="AB20" s="38"/>
      <c r="AC20" s="38"/>
      <c r="AD20" s="38"/>
    </row>
    <row r="21" spans="1:30" ht="39.75" customHeight="1" x14ac:dyDescent="0.2">
      <c r="A21" s="64"/>
      <c r="B21" s="74" t="s">
        <v>54</v>
      </c>
      <c r="C21" s="75" t="s">
        <v>55</v>
      </c>
      <c r="D21" s="55" t="s">
        <v>56</v>
      </c>
      <c r="E21" s="55">
        <v>178</v>
      </c>
      <c r="F21" s="56" t="s">
        <v>57</v>
      </c>
      <c r="G21" s="57">
        <v>1500000</v>
      </c>
      <c r="H21" s="58"/>
      <c r="I21" s="59"/>
      <c r="J21" s="57">
        <v>1500000</v>
      </c>
      <c r="K21" s="60">
        <v>1</v>
      </c>
      <c r="L21" s="61"/>
      <c r="M21" s="61"/>
      <c r="N21" s="61"/>
      <c r="O21" s="61"/>
      <c r="P21" s="62" t="str">
        <f t="shared" si="0"/>
        <v/>
      </c>
      <c r="Q21" s="62" t="str">
        <f t="shared" si="1"/>
        <v/>
      </c>
      <c r="R21" s="62" t="str">
        <f t="shared" si="2"/>
        <v/>
      </c>
      <c r="S21" s="39"/>
      <c r="T21" s="38"/>
      <c r="U21" s="38"/>
      <c r="V21" s="38"/>
      <c r="W21" s="38"/>
      <c r="X21" s="38"/>
      <c r="Y21" s="38"/>
      <c r="Z21" s="38"/>
      <c r="AA21" s="38"/>
      <c r="AB21" s="38"/>
      <c r="AC21" s="38"/>
      <c r="AD21" s="38"/>
    </row>
    <row r="22" spans="1:30" ht="22.5" customHeight="1" x14ac:dyDescent="0.2">
      <c r="A22" s="64"/>
      <c r="B22" s="13"/>
      <c r="C22" s="76" t="s">
        <v>58</v>
      </c>
      <c r="D22" s="55" t="s">
        <v>59</v>
      </c>
      <c r="E22" s="55">
        <v>1</v>
      </c>
      <c r="F22" s="13"/>
      <c r="G22" s="13"/>
      <c r="H22" s="77"/>
      <c r="I22" s="78"/>
      <c r="J22" s="13"/>
      <c r="K22" s="60">
        <v>2</v>
      </c>
      <c r="L22" s="61">
        <v>1</v>
      </c>
      <c r="M22" s="61">
        <v>1</v>
      </c>
      <c r="N22" s="61">
        <v>3</v>
      </c>
      <c r="O22" s="61">
        <v>2</v>
      </c>
      <c r="P22" s="62" t="str">
        <f t="shared" si="0"/>
        <v/>
      </c>
      <c r="Q22" s="62">
        <f t="shared" si="1"/>
        <v>0</v>
      </c>
      <c r="R22" s="62" t="str">
        <f t="shared" si="2"/>
        <v>EXCELENTE</v>
      </c>
      <c r="S22" s="39"/>
      <c r="T22" s="38"/>
      <c r="U22" s="38"/>
      <c r="V22" s="38"/>
      <c r="W22" s="38"/>
      <c r="X22" s="38"/>
      <c r="Y22" s="38"/>
      <c r="Z22" s="38"/>
      <c r="AA22" s="38"/>
      <c r="AB22" s="38"/>
      <c r="AC22" s="38"/>
      <c r="AD22" s="38"/>
    </row>
    <row r="23" spans="1:30" ht="22.5" customHeight="1" x14ac:dyDescent="0.2">
      <c r="A23" s="64"/>
      <c r="B23" s="21"/>
      <c r="C23" s="54" t="s">
        <v>60</v>
      </c>
      <c r="D23" s="55" t="s">
        <v>61</v>
      </c>
      <c r="E23" s="55"/>
      <c r="F23" s="21"/>
      <c r="G23" s="21"/>
      <c r="H23" s="68"/>
      <c r="I23" s="69"/>
      <c r="J23" s="21"/>
      <c r="K23" s="60">
        <v>2</v>
      </c>
      <c r="L23" s="61">
        <v>1</v>
      </c>
      <c r="M23" s="61">
        <v>1</v>
      </c>
      <c r="N23" s="61">
        <v>2</v>
      </c>
      <c r="O23" s="61">
        <v>1</v>
      </c>
      <c r="P23" s="62" t="str">
        <f t="shared" si="0"/>
        <v/>
      </c>
      <c r="Q23" s="62">
        <f t="shared" si="1"/>
        <v>0</v>
      </c>
      <c r="R23" s="62" t="str">
        <f t="shared" si="2"/>
        <v>EXCELENTE</v>
      </c>
      <c r="S23" s="39"/>
      <c r="T23" s="38"/>
      <c r="U23" s="38"/>
      <c r="V23" s="38"/>
      <c r="W23" s="38"/>
      <c r="X23" s="38"/>
      <c r="Y23" s="38"/>
      <c r="Z23" s="38"/>
      <c r="AA23" s="38"/>
      <c r="AB23" s="38"/>
      <c r="AC23" s="38"/>
      <c r="AD23" s="38"/>
    </row>
    <row r="24" spans="1:30" ht="22.5" customHeight="1" x14ac:dyDescent="0.2">
      <c r="A24" s="64"/>
      <c r="B24" s="53" t="s">
        <v>62</v>
      </c>
      <c r="C24" s="54" t="s">
        <v>63</v>
      </c>
      <c r="D24" s="55" t="s">
        <v>64</v>
      </c>
      <c r="E24" s="55">
        <v>1</v>
      </c>
      <c r="F24" s="56" t="s">
        <v>65</v>
      </c>
      <c r="G24" s="72">
        <v>2000000</v>
      </c>
      <c r="H24" s="72"/>
      <c r="I24" s="73"/>
      <c r="J24" s="73">
        <v>2000000</v>
      </c>
      <c r="K24" s="60">
        <v>2</v>
      </c>
      <c r="L24" s="61"/>
      <c r="M24" s="61"/>
      <c r="N24" s="61"/>
      <c r="O24" s="61"/>
      <c r="P24" s="62" t="str">
        <f t="shared" si="0"/>
        <v/>
      </c>
      <c r="Q24" s="62" t="str">
        <f t="shared" si="1"/>
        <v/>
      </c>
      <c r="R24" s="62" t="str">
        <f t="shared" si="2"/>
        <v/>
      </c>
      <c r="S24" s="39"/>
      <c r="T24" s="38"/>
      <c r="U24" s="38"/>
      <c r="V24" s="38"/>
      <c r="W24" s="38"/>
      <c r="X24" s="38"/>
      <c r="Y24" s="38"/>
      <c r="Z24" s="38"/>
      <c r="AA24" s="38"/>
      <c r="AB24" s="38"/>
      <c r="AC24" s="38"/>
      <c r="AD24" s="38"/>
    </row>
    <row r="25" spans="1:30" ht="75" customHeight="1" x14ac:dyDescent="0.2">
      <c r="A25" s="64"/>
      <c r="B25" s="21"/>
      <c r="C25" s="54" t="s">
        <v>66</v>
      </c>
      <c r="D25" s="55" t="s">
        <v>67</v>
      </c>
      <c r="E25" s="55">
        <v>1</v>
      </c>
      <c r="F25" s="13"/>
      <c r="G25" s="57">
        <v>230100000</v>
      </c>
      <c r="H25" s="72"/>
      <c r="I25" s="73"/>
      <c r="J25" s="57">
        <v>230100000</v>
      </c>
      <c r="K25" s="60">
        <v>1</v>
      </c>
      <c r="L25" s="61"/>
      <c r="M25" s="61"/>
      <c r="N25" s="61"/>
      <c r="O25" s="61"/>
      <c r="P25" s="62" t="str">
        <f t="shared" si="0"/>
        <v/>
      </c>
      <c r="Q25" s="62" t="str">
        <f t="shared" si="1"/>
        <v/>
      </c>
      <c r="R25" s="62" t="str">
        <f t="shared" si="2"/>
        <v/>
      </c>
      <c r="S25" s="39"/>
      <c r="T25" s="38"/>
      <c r="U25" s="38"/>
      <c r="V25" s="38"/>
      <c r="W25" s="38"/>
      <c r="X25" s="38"/>
      <c r="Y25" s="38"/>
      <c r="Z25" s="38"/>
      <c r="AA25" s="38"/>
      <c r="AB25" s="38"/>
      <c r="AC25" s="38"/>
      <c r="AD25" s="38"/>
    </row>
    <row r="26" spans="1:30" ht="18" customHeight="1" x14ac:dyDescent="0.2">
      <c r="A26" s="64"/>
      <c r="B26" s="53" t="s">
        <v>68</v>
      </c>
      <c r="C26" s="53" t="s">
        <v>69</v>
      </c>
      <c r="D26" s="79" t="s">
        <v>70</v>
      </c>
      <c r="E26" s="79">
        <v>1</v>
      </c>
      <c r="F26" s="13"/>
      <c r="G26" s="13"/>
      <c r="H26" s="72"/>
      <c r="I26" s="73"/>
      <c r="J26" s="13"/>
      <c r="K26" s="60">
        <v>2</v>
      </c>
      <c r="L26" s="61">
        <v>2</v>
      </c>
      <c r="M26" s="61">
        <v>2</v>
      </c>
      <c r="N26" s="61"/>
      <c r="O26" s="61"/>
      <c r="P26" s="62" t="str">
        <f t="shared" si="0"/>
        <v/>
      </c>
      <c r="Q26" s="62" t="str">
        <f t="shared" si="1"/>
        <v>ACEPTABLE</v>
      </c>
      <c r="R26" s="62">
        <f t="shared" si="2"/>
        <v>0</v>
      </c>
      <c r="S26" s="39"/>
      <c r="T26" s="38"/>
      <c r="U26" s="38"/>
      <c r="V26" s="38"/>
      <c r="W26" s="38"/>
      <c r="X26" s="38"/>
      <c r="Y26" s="38"/>
      <c r="Z26" s="38"/>
      <c r="AA26" s="38"/>
      <c r="AB26" s="38"/>
      <c r="AC26" s="38"/>
      <c r="AD26" s="38"/>
    </row>
    <row r="27" spans="1:30" ht="43.5" customHeight="1" x14ac:dyDescent="0.2">
      <c r="A27" s="64"/>
      <c r="B27" s="21"/>
      <c r="C27" s="21"/>
      <c r="D27" s="55" t="s">
        <v>64</v>
      </c>
      <c r="E27" s="55">
        <v>1</v>
      </c>
      <c r="F27" s="21"/>
      <c r="G27" s="21"/>
      <c r="H27" s="72"/>
      <c r="I27" s="73"/>
      <c r="J27" s="21"/>
      <c r="K27" s="61">
        <v>2</v>
      </c>
      <c r="L27" s="61">
        <v>2</v>
      </c>
      <c r="M27" s="61">
        <v>2</v>
      </c>
      <c r="N27" s="61"/>
      <c r="O27" s="61"/>
      <c r="P27" s="62" t="str">
        <f t="shared" si="0"/>
        <v/>
      </c>
      <c r="Q27" s="62" t="str">
        <f t="shared" si="1"/>
        <v>ACEPTABLE</v>
      </c>
      <c r="R27" s="62">
        <f t="shared" si="2"/>
        <v>0</v>
      </c>
      <c r="S27" s="39"/>
      <c r="T27" s="38"/>
      <c r="U27" s="38"/>
      <c r="V27" s="38"/>
      <c r="W27" s="38"/>
      <c r="X27" s="38"/>
      <c r="Y27" s="38"/>
      <c r="Z27" s="38"/>
      <c r="AA27" s="38"/>
      <c r="AB27" s="38"/>
      <c r="AC27" s="38"/>
      <c r="AD27" s="38"/>
    </row>
    <row r="28" spans="1:30" ht="43.5" customHeight="1" x14ac:dyDescent="0.2">
      <c r="A28" s="64"/>
      <c r="B28" s="71" t="s">
        <v>71</v>
      </c>
      <c r="C28" s="54" t="s">
        <v>72</v>
      </c>
      <c r="D28" s="55" t="s">
        <v>73</v>
      </c>
      <c r="E28" s="55">
        <v>1</v>
      </c>
      <c r="F28" s="56" t="s">
        <v>74</v>
      </c>
      <c r="G28" s="57">
        <v>42400000</v>
      </c>
      <c r="H28" s="58"/>
      <c r="I28" s="59"/>
      <c r="J28" s="57">
        <v>42400000</v>
      </c>
      <c r="K28" s="60">
        <v>1</v>
      </c>
      <c r="L28" s="61"/>
      <c r="M28" s="61"/>
      <c r="N28" s="61"/>
      <c r="O28" s="61"/>
      <c r="P28" s="62" t="str">
        <f t="shared" si="0"/>
        <v/>
      </c>
      <c r="Q28" s="62" t="str">
        <f t="shared" si="1"/>
        <v/>
      </c>
      <c r="R28" s="62" t="str">
        <f t="shared" si="2"/>
        <v/>
      </c>
      <c r="S28" s="39"/>
      <c r="T28" s="38"/>
      <c r="U28" s="38"/>
      <c r="V28" s="38"/>
      <c r="W28" s="38"/>
      <c r="X28" s="38"/>
      <c r="Y28" s="38"/>
      <c r="Z28" s="38"/>
      <c r="AA28" s="38"/>
      <c r="AB28" s="38"/>
      <c r="AC28" s="38"/>
      <c r="AD28" s="38"/>
    </row>
    <row r="29" spans="1:30" ht="43.5" customHeight="1" x14ac:dyDescent="0.2">
      <c r="A29" s="64"/>
      <c r="B29" s="71" t="s">
        <v>75</v>
      </c>
      <c r="C29" s="54" t="s">
        <v>76</v>
      </c>
      <c r="D29" s="55" t="s">
        <v>77</v>
      </c>
      <c r="E29" s="55">
        <v>5</v>
      </c>
      <c r="F29" s="21"/>
      <c r="G29" s="21"/>
      <c r="H29" s="68"/>
      <c r="I29" s="69"/>
      <c r="J29" s="21"/>
      <c r="K29" s="60">
        <v>1</v>
      </c>
      <c r="L29" s="61"/>
      <c r="M29" s="61"/>
      <c r="N29" s="61"/>
      <c r="O29" s="61"/>
      <c r="P29" s="62" t="str">
        <f t="shared" si="0"/>
        <v/>
      </c>
      <c r="Q29" s="62" t="str">
        <f t="shared" si="1"/>
        <v/>
      </c>
      <c r="R29" s="62" t="str">
        <f t="shared" si="2"/>
        <v/>
      </c>
      <c r="S29" s="39"/>
      <c r="T29" s="38"/>
      <c r="U29" s="38"/>
      <c r="V29" s="38"/>
      <c r="W29" s="38"/>
      <c r="X29" s="38"/>
      <c r="Y29" s="38"/>
      <c r="Z29" s="38"/>
      <c r="AA29" s="38"/>
      <c r="AB29" s="38"/>
      <c r="AC29" s="38"/>
      <c r="AD29" s="38"/>
    </row>
    <row r="30" spans="1:30" ht="40.5" customHeight="1" x14ac:dyDescent="0.2">
      <c r="A30" s="64"/>
      <c r="B30" s="80" t="s">
        <v>78</v>
      </c>
      <c r="C30" s="54" t="s">
        <v>79</v>
      </c>
      <c r="D30" s="55" t="s">
        <v>80</v>
      </c>
      <c r="E30" s="55">
        <v>1</v>
      </c>
      <c r="F30" s="56" t="s">
        <v>81</v>
      </c>
      <c r="G30" s="57">
        <v>300000000</v>
      </c>
      <c r="H30" s="58"/>
      <c r="I30" s="59"/>
      <c r="J30" s="57">
        <v>300000000</v>
      </c>
      <c r="K30" s="60">
        <v>2</v>
      </c>
      <c r="L30" s="61">
        <v>1</v>
      </c>
      <c r="M30" s="61">
        <v>1</v>
      </c>
      <c r="N30" s="61">
        <v>2</v>
      </c>
      <c r="O30" s="61">
        <v>1</v>
      </c>
      <c r="P30" s="62" t="str">
        <f t="shared" si="0"/>
        <v/>
      </c>
      <c r="Q30" s="62">
        <f t="shared" si="1"/>
        <v>0</v>
      </c>
      <c r="R30" s="62" t="str">
        <f t="shared" si="2"/>
        <v>EXCELENTE</v>
      </c>
      <c r="S30" s="39"/>
      <c r="T30" s="38"/>
      <c r="U30" s="38"/>
      <c r="V30" s="38"/>
      <c r="W30" s="38"/>
      <c r="X30" s="38"/>
      <c r="Y30" s="38"/>
      <c r="Z30" s="38"/>
      <c r="AA30" s="38"/>
      <c r="AB30" s="38"/>
      <c r="AC30" s="38"/>
      <c r="AD30" s="38"/>
    </row>
    <row r="31" spans="1:30" ht="44.25" customHeight="1" x14ac:dyDescent="0.2">
      <c r="A31" s="64"/>
      <c r="B31" s="13"/>
      <c r="C31" s="54" t="s">
        <v>82</v>
      </c>
      <c r="D31" s="55" t="s">
        <v>83</v>
      </c>
      <c r="E31" s="55">
        <v>4</v>
      </c>
      <c r="F31" s="13"/>
      <c r="G31" s="13"/>
      <c r="H31" s="65"/>
      <c r="I31" s="66"/>
      <c r="J31" s="13"/>
      <c r="K31" s="60">
        <v>2</v>
      </c>
      <c r="L31" s="61">
        <v>2</v>
      </c>
      <c r="M31" s="61">
        <v>1</v>
      </c>
      <c r="N31" s="61">
        <v>2</v>
      </c>
      <c r="O31" s="61">
        <v>1</v>
      </c>
      <c r="P31" s="62" t="str">
        <f t="shared" si="0"/>
        <v/>
      </c>
      <c r="Q31" s="62">
        <f t="shared" si="1"/>
        <v>0</v>
      </c>
      <c r="R31" s="62" t="str">
        <f t="shared" si="2"/>
        <v>EXCELENTE</v>
      </c>
      <c r="S31" s="39"/>
      <c r="T31" s="38"/>
      <c r="U31" s="38"/>
      <c r="V31" s="38"/>
      <c r="W31" s="38"/>
      <c r="X31" s="38"/>
      <c r="Y31" s="38"/>
      <c r="Z31" s="38"/>
      <c r="AA31" s="38"/>
      <c r="AB31" s="38"/>
      <c r="AC31" s="38"/>
      <c r="AD31" s="38"/>
    </row>
    <row r="32" spans="1:30" ht="38.25" customHeight="1" x14ac:dyDescent="0.2">
      <c r="A32" s="64"/>
      <c r="B32" s="13"/>
      <c r="C32" s="54" t="s">
        <v>84</v>
      </c>
      <c r="D32" s="55" t="s">
        <v>64</v>
      </c>
      <c r="E32" s="55">
        <v>1</v>
      </c>
      <c r="F32" s="21"/>
      <c r="G32" s="21"/>
      <c r="H32" s="68"/>
      <c r="I32" s="69"/>
      <c r="J32" s="21"/>
      <c r="K32" s="60">
        <v>1</v>
      </c>
      <c r="L32" s="61"/>
      <c r="M32" s="61"/>
      <c r="N32" s="61"/>
      <c r="O32" s="61"/>
      <c r="P32" s="62" t="str">
        <f t="shared" si="0"/>
        <v/>
      </c>
      <c r="Q32" s="62" t="str">
        <f t="shared" si="1"/>
        <v/>
      </c>
      <c r="R32" s="62" t="str">
        <f t="shared" si="2"/>
        <v/>
      </c>
      <c r="S32" s="39"/>
      <c r="T32" s="38"/>
      <c r="U32" s="38"/>
      <c r="V32" s="38"/>
      <c r="W32" s="38"/>
      <c r="X32" s="38"/>
      <c r="Y32" s="38"/>
      <c r="Z32" s="38"/>
      <c r="AA32" s="38"/>
      <c r="AB32" s="38"/>
      <c r="AC32" s="38"/>
      <c r="AD32" s="38"/>
    </row>
    <row r="33" spans="1:30" ht="52.5" customHeight="1" x14ac:dyDescent="0.2">
      <c r="A33" s="64"/>
      <c r="B33" s="71" t="s">
        <v>85</v>
      </c>
      <c r="C33" s="54" t="s">
        <v>86</v>
      </c>
      <c r="D33" s="55" t="s">
        <v>87</v>
      </c>
      <c r="E33" s="55">
        <v>1</v>
      </c>
      <c r="F33" s="81" t="s">
        <v>88</v>
      </c>
      <c r="G33" s="72">
        <v>70000000</v>
      </c>
      <c r="H33" s="72"/>
      <c r="I33" s="73"/>
      <c r="J33" s="72">
        <v>70000000</v>
      </c>
      <c r="K33" s="60">
        <v>2</v>
      </c>
      <c r="L33" s="61">
        <v>2</v>
      </c>
      <c r="M33" s="61">
        <v>2</v>
      </c>
      <c r="N33" s="61">
        <v>2</v>
      </c>
      <c r="O33" s="61">
        <v>2</v>
      </c>
      <c r="P33" s="62" t="str">
        <f t="shared" si="0"/>
        <v/>
      </c>
      <c r="Q33" s="62" t="str">
        <f t="shared" si="1"/>
        <v>ACEPTABLE</v>
      </c>
      <c r="R33" s="62">
        <f t="shared" si="2"/>
        <v>0</v>
      </c>
      <c r="S33" s="39"/>
      <c r="T33" s="38"/>
      <c r="U33" s="38"/>
      <c r="V33" s="38"/>
      <c r="W33" s="38"/>
      <c r="X33" s="38"/>
      <c r="Y33" s="38"/>
      <c r="Z33" s="38"/>
      <c r="AA33" s="38"/>
      <c r="AB33" s="38"/>
      <c r="AC33" s="38"/>
      <c r="AD33" s="38"/>
    </row>
    <row r="34" spans="1:30" ht="24.75" customHeight="1" thickBot="1" x14ac:dyDescent="0.25">
      <c r="A34" s="64"/>
      <c r="B34" s="82" t="s">
        <v>89</v>
      </c>
      <c r="C34" s="54" t="s">
        <v>90</v>
      </c>
      <c r="D34" s="55" t="s">
        <v>73</v>
      </c>
      <c r="E34" s="55">
        <v>1</v>
      </c>
      <c r="F34" s="81" t="s">
        <v>74</v>
      </c>
      <c r="G34" s="72">
        <v>16000000</v>
      </c>
      <c r="H34" s="72"/>
      <c r="I34" s="73"/>
      <c r="J34" s="73">
        <v>16000000</v>
      </c>
      <c r="K34" s="60"/>
      <c r="L34" s="61"/>
      <c r="M34" s="61"/>
      <c r="N34" s="61"/>
      <c r="O34" s="61"/>
      <c r="P34" s="62" t="str">
        <f t="shared" si="0"/>
        <v/>
      </c>
      <c r="Q34" s="62" t="str">
        <f t="shared" si="1"/>
        <v/>
      </c>
      <c r="R34" s="62" t="str">
        <f t="shared" si="2"/>
        <v/>
      </c>
      <c r="S34" s="39"/>
      <c r="T34" s="38"/>
      <c r="U34" s="38"/>
      <c r="V34" s="38"/>
      <c r="W34" s="38"/>
      <c r="X34" s="38"/>
      <c r="Y34" s="38"/>
      <c r="Z34" s="38"/>
      <c r="AA34" s="38"/>
      <c r="AB34" s="38"/>
      <c r="AC34" s="38"/>
      <c r="AD34" s="38"/>
    </row>
    <row r="35" spans="1:30" ht="24.75" customHeight="1" x14ac:dyDescent="0.2">
      <c r="A35" s="64"/>
      <c r="B35" s="83" t="s">
        <v>91</v>
      </c>
      <c r="C35" s="54" t="s">
        <v>92</v>
      </c>
      <c r="D35" s="55" t="s">
        <v>93</v>
      </c>
      <c r="E35" s="55">
        <v>5</v>
      </c>
      <c r="F35" s="56" t="s">
        <v>94</v>
      </c>
      <c r="G35" s="57">
        <v>500000000</v>
      </c>
      <c r="H35" s="72"/>
      <c r="I35" s="73"/>
      <c r="J35" s="57">
        <v>500000000</v>
      </c>
      <c r="K35" s="60">
        <v>2</v>
      </c>
      <c r="L35" s="61">
        <v>1</v>
      </c>
      <c r="M35" s="61">
        <v>1</v>
      </c>
      <c r="N35" s="61">
        <v>1</v>
      </c>
      <c r="O35" s="61">
        <v>1</v>
      </c>
      <c r="P35" s="62" t="str">
        <f t="shared" si="0"/>
        <v/>
      </c>
      <c r="Q35" s="62">
        <f t="shared" si="1"/>
        <v>0</v>
      </c>
      <c r="R35" s="62" t="str">
        <f t="shared" si="2"/>
        <v>EXCELENTE</v>
      </c>
      <c r="S35" s="39"/>
      <c r="T35" s="38"/>
      <c r="U35" s="38"/>
      <c r="V35" s="38"/>
      <c r="W35" s="38"/>
      <c r="X35" s="38"/>
      <c r="Y35" s="38"/>
      <c r="Z35" s="38"/>
      <c r="AA35" s="38"/>
      <c r="AB35" s="38"/>
      <c r="AC35" s="38"/>
      <c r="AD35" s="38"/>
    </row>
    <row r="36" spans="1:30" ht="33.75" customHeight="1" x14ac:dyDescent="0.2">
      <c r="A36" s="64"/>
      <c r="B36" s="13"/>
      <c r="C36" s="81" t="s">
        <v>95</v>
      </c>
      <c r="D36" s="84" t="s">
        <v>96</v>
      </c>
      <c r="E36" s="84">
        <v>1</v>
      </c>
      <c r="F36" s="13"/>
      <c r="G36" s="13"/>
      <c r="H36" s="72"/>
      <c r="I36" s="73"/>
      <c r="J36" s="13"/>
      <c r="K36" s="60">
        <v>2</v>
      </c>
      <c r="L36" s="61">
        <v>1</v>
      </c>
      <c r="M36" s="61">
        <v>1</v>
      </c>
      <c r="N36" s="61">
        <v>2</v>
      </c>
      <c r="O36" s="61">
        <v>1</v>
      </c>
      <c r="P36" s="62" t="str">
        <f t="shared" si="0"/>
        <v/>
      </c>
      <c r="Q36" s="62">
        <f t="shared" si="1"/>
        <v>0</v>
      </c>
      <c r="R36" s="62" t="str">
        <f t="shared" si="2"/>
        <v>EXCELENTE</v>
      </c>
      <c r="S36" s="39"/>
      <c r="T36" s="38"/>
      <c r="U36" s="38"/>
      <c r="V36" s="38"/>
      <c r="W36" s="38"/>
      <c r="X36" s="38"/>
      <c r="Y36" s="38"/>
      <c r="Z36" s="38"/>
      <c r="AA36" s="38"/>
      <c r="AB36" s="38"/>
      <c r="AC36" s="38"/>
      <c r="AD36" s="38"/>
    </row>
    <row r="37" spans="1:30" ht="27" customHeight="1" x14ac:dyDescent="0.2">
      <c r="A37" s="64"/>
      <c r="B37" s="13"/>
      <c r="C37" s="81" t="s">
        <v>97</v>
      </c>
      <c r="D37" s="84" t="s">
        <v>98</v>
      </c>
      <c r="E37" s="84">
        <v>4</v>
      </c>
      <c r="F37" s="13"/>
      <c r="G37" s="13"/>
      <c r="H37" s="72"/>
      <c r="I37" s="73"/>
      <c r="J37" s="13"/>
      <c r="K37" s="60">
        <v>2</v>
      </c>
      <c r="L37" s="61">
        <v>2</v>
      </c>
      <c r="M37" s="61">
        <v>1</v>
      </c>
      <c r="N37" s="61">
        <v>1</v>
      </c>
      <c r="O37" s="61">
        <v>1</v>
      </c>
      <c r="P37" s="62" t="str">
        <f t="shared" si="0"/>
        <v/>
      </c>
      <c r="Q37" s="62">
        <f t="shared" si="1"/>
        <v>0</v>
      </c>
      <c r="R37" s="62" t="str">
        <f t="shared" si="2"/>
        <v>EXCELENTE</v>
      </c>
      <c r="S37" s="39"/>
      <c r="T37" s="38"/>
      <c r="U37" s="38"/>
      <c r="V37" s="38"/>
      <c r="W37" s="38"/>
      <c r="X37" s="38"/>
      <c r="Y37" s="38"/>
      <c r="Z37" s="38"/>
      <c r="AA37" s="38"/>
      <c r="AB37" s="38"/>
      <c r="AC37" s="38"/>
      <c r="AD37" s="38"/>
    </row>
    <row r="38" spans="1:30" ht="27" customHeight="1" x14ac:dyDescent="0.2">
      <c r="A38" s="64"/>
      <c r="B38" s="13"/>
      <c r="C38" s="81" t="s">
        <v>99</v>
      </c>
      <c r="D38" s="84" t="s">
        <v>100</v>
      </c>
      <c r="E38" s="84">
        <v>1</v>
      </c>
      <c r="F38" s="13"/>
      <c r="G38" s="13"/>
      <c r="H38" s="72"/>
      <c r="I38" s="73"/>
      <c r="J38" s="13"/>
      <c r="K38" s="60">
        <v>1</v>
      </c>
      <c r="L38" s="61"/>
      <c r="M38" s="61"/>
      <c r="N38" s="61"/>
      <c r="O38" s="61"/>
      <c r="P38" s="62" t="str">
        <f t="shared" si="0"/>
        <v/>
      </c>
      <c r="Q38" s="62" t="str">
        <f t="shared" si="1"/>
        <v/>
      </c>
      <c r="R38" s="62" t="str">
        <f t="shared" si="2"/>
        <v/>
      </c>
      <c r="S38" s="39"/>
      <c r="T38" s="38"/>
      <c r="U38" s="38"/>
      <c r="V38" s="38"/>
      <c r="W38" s="38"/>
      <c r="X38" s="38"/>
      <c r="Y38" s="38"/>
      <c r="Z38" s="38"/>
      <c r="AA38" s="38"/>
      <c r="AB38" s="38"/>
      <c r="AC38" s="38"/>
      <c r="AD38" s="38"/>
    </row>
    <row r="39" spans="1:30" ht="27" customHeight="1" x14ac:dyDescent="0.2">
      <c r="A39" s="64"/>
      <c r="B39" s="13"/>
      <c r="C39" s="85" t="s">
        <v>101</v>
      </c>
      <c r="D39" s="84" t="s">
        <v>102</v>
      </c>
      <c r="E39" s="84">
        <v>3500</v>
      </c>
      <c r="F39" s="13"/>
      <c r="G39" s="13"/>
      <c r="H39" s="72"/>
      <c r="I39" s="73"/>
      <c r="J39" s="13"/>
      <c r="K39" s="60">
        <v>2</v>
      </c>
      <c r="L39" s="61">
        <v>1</v>
      </c>
      <c r="M39" s="61">
        <v>1</v>
      </c>
      <c r="N39" s="61">
        <v>1</v>
      </c>
      <c r="O39" s="61">
        <v>1</v>
      </c>
      <c r="P39" s="62" t="str">
        <f t="shared" si="0"/>
        <v/>
      </c>
      <c r="Q39" s="62">
        <f t="shared" si="1"/>
        <v>0</v>
      </c>
      <c r="R39" s="62" t="str">
        <f t="shared" si="2"/>
        <v>EXCELENTE</v>
      </c>
      <c r="S39" s="39"/>
      <c r="T39" s="38"/>
      <c r="U39" s="38"/>
      <c r="V39" s="38"/>
      <c r="W39" s="38"/>
      <c r="X39" s="38"/>
      <c r="Y39" s="38"/>
      <c r="Z39" s="38"/>
      <c r="AA39" s="38"/>
      <c r="AB39" s="38"/>
      <c r="AC39" s="38"/>
      <c r="AD39" s="38"/>
    </row>
    <row r="40" spans="1:30" ht="35.25" customHeight="1" thickBot="1" x14ac:dyDescent="0.25">
      <c r="A40" s="64"/>
      <c r="B40" s="86"/>
      <c r="C40" s="21"/>
      <c r="D40" s="81" t="s">
        <v>103</v>
      </c>
      <c r="E40" s="84">
        <v>1</v>
      </c>
      <c r="F40" s="21"/>
      <c r="G40" s="21"/>
      <c r="H40" s="72"/>
      <c r="I40" s="73"/>
      <c r="J40" s="21"/>
      <c r="K40" s="60">
        <v>2</v>
      </c>
      <c r="L40" s="61">
        <v>1</v>
      </c>
      <c r="M40" s="61">
        <v>1</v>
      </c>
      <c r="N40" s="61">
        <v>2</v>
      </c>
      <c r="O40" s="61">
        <v>2</v>
      </c>
      <c r="P40" s="62" t="str">
        <f t="shared" si="0"/>
        <v/>
      </c>
      <c r="Q40" s="62">
        <f t="shared" si="1"/>
        <v>0</v>
      </c>
      <c r="R40" s="62" t="str">
        <f t="shared" si="2"/>
        <v>EXCELENTE</v>
      </c>
      <c r="S40" s="39"/>
      <c r="T40" s="38"/>
      <c r="U40" s="38"/>
      <c r="V40" s="38"/>
      <c r="W40" s="38"/>
      <c r="X40" s="38"/>
      <c r="Y40" s="38"/>
      <c r="Z40" s="38"/>
      <c r="AA40" s="38"/>
      <c r="AB40" s="38"/>
      <c r="AC40" s="38"/>
      <c r="AD40" s="38"/>
    </row>
    <row r="41" spans="1:30" ht="29.25" customHeight="1" x14ac:dyDescent="0.2">
      <c r="A41" s="64"/>
      <c r="B41" s="87" t="s">
        <v>104</v>
      </c>
      <c r="C41" s="81" t="s">
        <v>99</v>
      </c>
      <c r="D41" s="84" t="s">
        <v>105</v>
      </c>
      <c r="E41" s="84">
        <v>1</v>
      </c>
      <c r="F41" s="56" t="s">
        <v>106</v>
      </c>
      <c r="G41" s="57">
        <v>140000000</v>
      </c>
      <c r="H41" s="58"/>
      <c r="I41" s="59"/>
      <c r="J41" s="88">
        <v>140000000</v>
      </c>
      <c r="K41" s="60">
        <v>1</v>
      </c>
      <c r="L41" s="61"/>
      <c r="M41" s="61"/>
      <c r="N41" s="61"/>
      <c r="O41" s="61"/>
      <c r="P41" s="62" t="str">
        <f t="shared" si="0"/>
        <v/>
      </c>
      <c r="Q41" s="62" t="str">
        <f t="shared" si="1"/>
        <v/>
      </c>
      <c r="R41" s="62" t="str">
        <f t="shared" si="2"/>
        <v/>
      </c>
      <c r="S41" s="89" t="s">
        <v>107</v>
      </c>
      <c r="T41" s="38"/>
      <c r="U41" s="38"/>
      <c r="V41" s="38"/>
      <c r="W41" s="38"/>
      <c r="X41" s="38"/>
      <c r="Y41" s="38"/>
      <c r="Z41" s="38"/>
      <c r="AA41" s="38"/>
      <c r="AB41" s="38"/>
      <c r="AC41" s="38"/>
      <c r="AD41" s="38"/>
    </row>
    <row r="42" spans="1:30" ht="35.25" customHeight="1" x14ac:dyDescent="0.2">
      <c r="A42" s="64"/>
      <c r="B42" s="13"/>
      <c r="C42" s="81" t="s">
        <v>108</v>
      </c>
      <c r="D42" s="84" t="s">
        <v>98</v>
      </c>
      <c r="E42" s="84">
        <v>3</v>
      </c>
      <c r="F42" s="13"/>
      <c r="G42" s="13"/>
      <c r="H42" s="65"/>
      <c r="I42" s="66"/>
      <c r="J42" s="13"/>
      <c r="K42" s="60">
        <v>1</v>
      </c>
      <c r="L42" s="61"/>
      <c r="M42" s="61"/>
      <c r="N42" s="61"/>
      <c r="O42" s="61"/>
      <c r="P42" s="62" t="str">
        <f t="shared" si="0"/>
        <v/>
      </c>
      <c r="Q42" s="62" t="str">
        <f t="shared" si="1"/>
        <v/>
      </c>
      <c r="R42" s="62" t="str">
        <f t="shared" si="2"/>
        <v/>
      </c>
      <c r="S42" s="90"/>
      <c r="T42" s="38"/>
      <c r="U42" s="38"/>
      <c r="V42" s="38"/>
      <c r="W42" s="38"/>
      <c r="X42" s="38"/>
      <c r="Y42" s="38"/>
      <c r="Z42" s="38"/>
      <c r="AA42" s="38"/>
      <c r="AB42" s="38"/>
      <c r="AC42" s="38"/>
      <c r="AD42" s="38"/>
    </row>
    <row r="43" spans="1:30" ht="35.25" customHeight="1" x14ac:dyDescent="0.2">
      <c r="A43" s="64"/>
      <c r="B43" s="13"/>
      <c r="C43" s="81" t="s">
        <v>109</v>
      </c>
      <c r="D43" s="84" t="s">
        <v>67</v>
      </c>
      <c r="E43" s="84">
        <v>1</v>
      </c>
      <c r="F43" s="13"/>
      <c r="G43" s="21"/>
      <c r="H43" s="68"/>
      <c r="I43" s="69"/>
      <c r="J43" s="21"/>
      <c r="K43" s="60">
        <v>1</v>
      </c>
      <c r="L43" s="61"/>
      <c r="M43" s="61"/>
      <c r="N43" s="61"/>
      <c r="O43" s="61"/>
      <c r="P43" s="62" t="str">
        <f t="shared" si="0"/>
        <v/>
      </c>
      <c r="Q43" s="62" t="str">
        <f t="shared" si="1"/>
        <v/>
      </c>
      <c r="R43" s="62" t="str">
        <f t="shared" si="2"/>
        <v/>
      </c>
      <c r="S43" s="90"/>
      <c r="T43" s="38"/>
      <c r="U43" s="38"/>
      <c r="V43" s="38"/>
      <c r="W43" s="38"/>
      <c r="X43" s="38"/>
      <c r="Y43" s="38"/>
      <c r="Z43" s="38"/>
      <c r="AA43" s="38"/>
      <c r="AB43" s="38"/>
      <c r="AC43" s="38"/>
      <c r="AD43" s="38"/>
    </row>
    <row r="44" spans="1:30" ht="57" customHeight="1" x14ac:dyDescent="0.2">
      <c r="A44" s="64"/>
      <c r="B44" s="91" t="s">
        <v>110</v>
      </c>
      <c r="C44" s="81" t="s">
        <v>111</v>
      </c>
      <c r="D44" s="56" t="s">
        <v>112</v>
      </c>
      <c r="E44" s="56">
        <v>160</v>
      </c>
      <c r="F44" s="13"/>
      <c r="G44" s="57">
        <v>170000000</v>
      </c>
      <c r="H44" s="72"/>
      <c r="I44" s="73"/>
      <c r="J44" s="57">
        <v>170000000</v>
      </c>
      <c r="K44" s="60">
        <v>1</v>
      </c>
      <c r="L44" s="61"/>
      <c r="M44" s="61"/>
      <c r="N44" s="61"/>
      <c r="O44" s="61"/>
      <c r="P44" s="62" t="str">
        <f t="shared" si="0"/>
        <v/>
      </c>
      <c r="Q44" s="62" t="str">
        <f t="shared" si="1"/>
        <v/>
      </c>
      <c r="R44" s="62" t="str">
        <f t="shared" si="2"/>
        <v/>
      </c>
      <c r="S44" s="90"/>
      <c r="T44" s="92">
        <v>2000000</v>
      </c>
      <c r="U44" s="38"/>
      <c r="V44" s="38"/>
      <c r="W44" s="38"/>
      <c r="X44" s="38"/>
      <c r="Y44" s="38"/>
      <c r="Z44" s="38"/>
      <c r="AA44" s="38"/>
      <c r="AB44" s="38"/>
      <c r="AC44" s="38"/>
      <c r="AD44" s="38"/>
    </row>
    <row r="45" spans="1:30" ht="57" customHeight="1" thickBot="1" x14ac:dyDescent="0.25">
      <c r="A45" s="93"/>
      <c r="B45" s="94"/>
      <c r="C45" s="81" t="s">
        <v>113</v>
      </c>
      <c r="D45" s="21"/>
      <c r="E45" s="21"/>
      <c r="F45" s="21"/>
      <c r="G45" s="21"/>
      <c r="H45" s="72"/>
      <c r="I45" s="73"/>
      <c r="J45" s="21"/>
      <c r="K45" s="60">
        <v>2</v>
      </c>
      <c r="L45" s="61">
        <v>2</v>
      </c>
      <c r="M45" s="61">
        <v>2</v>
      </c>
      <c r="N45" s="61">
        <v>2</v>
      </c>
      <c r="O45" s="61">
        <v>2</v>
      </c>
      <c r="P45" s="62" t="str">
        <f t="shared" si="0"/>
        <v/>
      </c>
      <c r="Q45" s="62" t="str">
        <f t="shared" si="1"/>
        <v>ACEPTABLE</v>
      </c>
      <c r="R45" s="62">
        <f t="shared" si="2"/>
        <v>0</v>
      </c>
      <c r="S45" s="39"/>
      <c r="T45" s="95"/>
      <c r="U45" s="38"/>
      <c r="V45" s="38"/>
      <c r="W45" s="38"/>
      <c r="X45" s="38"/>
      <c r="Y45" s="38"/>
      <c r="Z45" s="38"/>
      <c r="AA45" s="38"/>
      <c r="AB45" s="38"/>
      <c r="AC45" s="38"/>
      <c r="AD45" s="38"/>
    </row>
    <row r="46" spans="1:30" ht="38.25" customHeight="1" x14ac:dyDescent="0.2">
      <c r="A46" s="96" t="s">
        <v>114</v>
      </c>
      <c r="B46" s="97" t="s">
        <v>115</v>
      </c>
      <c r="C46" s="98" t="s">
        <v>116</v>
      </c>
      <c r="D46" s="98" t="s">
        <v>117</v>
      </c>
      <c r="E46" s="99">
        <v>250</v>
      </c>
      <c r="F46" s="100" t="s">
        <v>118</v>
      </c>
      <c r="G46" s="101">
        <v>438000000</v>
      </c>
      <c r="H46" s="101"/>
      <c r="I46" s="101"/>
      <c r="J46" s="101">
        <v>438000000</v>
      </c>
      <c r="K46" s="60">
        <v>1</v>
      </c>
      <c r="L46" s="61"/>
      <c r="M46" s="61"/>
      <c r="N46" s="61"/>
      <c r="O46" s="61"/>
      <c r="P46" s="62" t="str">
        <f t="shared" si="0"/>
        <v/>
      </c>
      <c r="Q46" s="62" t="str">
        <f t="shared" si="1"/>
        <v/>
      </c>
      <c r="R46" s="62" t="str">
        <f t="shared" si="2"/>
        <v/>
      </c>
      <c r="S46" s="39"/>
      <c r="T46" s="38"/>
      <c r="U46" s="38"/>
      <c r="V46" s="38"/>
      <c r="W46" s="38"/>
      <c r="X46" s="38"/>
      <c r="Y46" s="38"/>
      <c r="Z46" s="38"/>
      <c r="AA46" s="38"/>
      <c r="AB46" s="38"/>
      <c r="AC46" s="38"/>
      <c r="AD46" s="38"/>
    </row>
    <row r="47" spans="1:30" ht="29.25" customHeight="1" x14ac:dyDescent="0.2">
      <c r="A47" s="102"/>
      <c r="B47" s="13"/>
      <c r="C47" s="98" t="s">
        <v>119</v>
      </c>
      <c r="D47" s="98" t="s">
        <v>117</v>
      </c>
      <c r="E47" s="99">
        <v>250</v>
      </c>
      <c r="F47" s="13"/>
      <c r="G47" s="101">
        <v>300000000</v>
      </c>
      <c r="H47" s="101"/>
      <c r="I47" s="101"/>
      <c r="J47" s="101">
        <v>300000000</v>
      </c>
      <c r="K47" s="60">
        <v>1</v>
      </c>
      <c r="L47" s="61"/>
      <c r="M47" s="61"/>
      <c r="N47" s="61"/>
      <c r="O47" s="61"/>
      <c r="P47" s="62" t="str">
        <f t="shared" si="0"/>
        <v/>
      </c>
      <c r="Q47" s="62" t="str">
        <f t="shared" si="1"/>
        <v/>
      </c>
      <c r="R47" s="62" t="str">
        <f t="shared" si="2"/>
        <v/>
      </c>
      <c r="S47" s="39"/>
      <c r="T47" s="38"/>
      <c r="U47" s="38"/>
      <c r="V47" s="38"/>
      <c r="W47" s="38"/>
      <c r="X47" s="38"/>
      <c r="Y47" s="38"/>
      <c r="Z47" s="38"/>
      <c r="AA47" s="38"/>
      <c r="AB47" s="38"/>
      <c r="AC47" s="38"/>
      <c r="AD47" s="38"/>
    </row>
    <row r="48" spans="1:30" ht="29.25" customHeight="1" x14ac:dyDescent="0.2">
      <c r="A48" s="102"/>
      <c r="B48" s="13"/>
      <c r="C48" s="98" t="s">
        <v>120</v>
      </c>
      <c r="D48" s="98" t="s">
        <v>117</v>
      </c>
      <c r="E48" s="99">
        <v>150</v>
      </c>
      <c r="F48" s="13"/>
      <c r="G48" s="101">
        <v>200000000</v>
      </c>
      <c r="H48" s="101"/>
      <c r="I48" s="101"/>
      <c r="J48" s="101">
        <v>200000000</v>
      </c>
      <c r="K48" s="60">
        <v>1</v>
      </c>
      <c r="L48" s="61"/>
      <c r="M48" s="61"/>
      <c r="N48" s="61"/>
      <c r="O48" s="61"/>
      <c r="P48" s="62" t="str">
        <f t="shared" si="0"/>
        <v/>
      </c>
      <c r="Q48" s="62" t="str">
        <f t="shared" si="1"/>
        <v/>
      </c>
      <c r="R48" s="62" t="str">
        <f t="shared" si="2"/>
        <v/>
      </c>
      <c r="S48" s="39"/>
      <c r="T48" s="38"/>
      <c r="U48" s="38"/>
      <c r="V48" s="38"/>
      <c r="W48" s="38"/>
      <c r="X48" s="38"/>
      <c r="Y48" s="38"/>
      <c r="Z48" s="38"/>
      <c r="AA48" s="38"/>
      <c r="AB48" s="38"/>
      <c r="AC48" s="38"/>
      <c r="AD48" s="38"/>
    </row>
    <row r="49" spans="1:30" ht="28.5" customHeight="1" x14ac:dyDescent="0.2">
      <c r="A49" s="102"/>
      <c r="B49" s="13"/>
      <c r="C49" s="98" t="s">
        <v>121</v>
      </c>
      <c r="D49" s="98" t="s">
        <v>117</v>
      </c>
      <c r="E49" s="99">
        <v>80</v>
      </c>
      <c r="F49" s="13"/>
      <c r="G49" s="101">
        <v>480000000</v>
      </c>
      <c r="H49" s="101"/>
      <c r="I49" s="101"/>
      <c r="J49" s="101">
        <v>480000000</v>
      </c>
      <c r="K49" s="60">
        <v>1</v>
      </c>
      <c r="L49" s="61"/>
      <c r="M49" s="61"/>
      <c r="N49" s="61"/>
      <c r="O49" s="61"/>
      <c r="P49" s="62" t="str">
        <f t="shared" si="0"/>
        <v/>
      </c>
      <c r="Q49" s="62" t="str">
        <f t="shared" si="1"/>
        <v/>
      </c>
      <c r="R49" s="62" t="str">
        <f t="shared" si="2"/>
        <v/>
      </c>
      <c r="S49" s="39"/>
      <c r="T49" s="38"/>
      <c r="U49" s="38"/>
      <c r="V49" s="38"/>
      <c r="W49" s="38"/>
      <c r="X49" s="38"/>
      <c r="Y49" s="38"/>
      <c r="Z49" s="38"/>
      <c r="AA49" s="38"/>
      <c r="AB49" s="38"/>
      <c r="AC49" s="38"/>
      <c r="AD49" s="38"/>
    </row>
    <row r="50" spans="1:30" ht="31.5" customHeight="1" x14ac:dyDescent="0.2">
      <c r="A50" s="102"/>
      <c r="B50" s="13"/>
      <c r="C50" s="98" t="s">
        <v>122</v>
      </c>
      <c r="D50" s="99" t="s">
        <v>87</v>
      </c>
      <c r="E50" s="99">
        <v>1</v>
      </c>
      <c r="F50" s="13"/>
      <c r="G50" s="101">
        <v>3500000000</v>
      </c>
      <c r="H50" s="101"/>
      <c r="I50" s="101"/>
      <c r="J50" s="101">
        <v>3500000000</v>
      </c>
      <c r="K50" s="60">
        <v>2</v>
      </c>
      <c r="L50" s="61">
        <v>1</v>
      </c>
      <c r="M50" s="61">
        <v>1</v>
      </c>
      <c r="N50" s="61">
        <v>2</v>
      </c>
      <c r="O50" s="61">
        <v>1</v>
      </c>
      <c r="P50" s="62" t="str">
        <f t="shared" si="0"/>
        <v/>
      </c>
      <c r="Q50" s="62">
        <f t="shared" si="1"/>
        <v>0</v>
      </c>
      <c r="R50" s="62" t="str">
        <f t="shared" si="2"/>
        <v>EXCELENTE</v>
      </c>
      <c r="S50" s="39"/>
      <c r="T50" s="38"/>
      <c r="U50" s="38"/>
      <c r="V50" s="38"/>
      <c r="W50" s="38"/>
      <c r="X50" s="38"/>
      <c r="Y50" s="38"/>
      <c r="Z50" s="38"/>
      <c r="AA50" s="38"/>
      <c r="AB50" s="38"/>
      <c r="AC50" s="38"/>
      <c r="AD50" s="38"/>
    </row>
    <row r="51" spans="1:30" ht="21.75" customHeight="1" x14ac:dyDescent="0.2">
      <c r="A51" s="102"/>
      <c r="B51" s="13"/>
      <c r="C51" s="98" t="s">
        <v>123</v>
      </c>
      <c r="D51" s="99" t="s">
        <v>117</v>
      </c>
      <c r="E51" s="99">
        <v>500</v>
      </c>
      <c r="F51" s="13"/>
      <c r="G51" s="101">
        <v>300000000</v>
      </c>
      <c r="H51" s="101"/>
      <c r="I51" s="101"/>
      <c r="J51" s="101">
        <v>300000000</v>
      </c>
      <c r="K51" s="60">
        <v>2</v>
      </c>
      <c r="L51" s="61">
        <v>1</v>
      </c>
      <c r="M51" s="61">
        <v>2</v>
      </c>
      <c r="N51" s="61">
        <v>3</v>
      </c>
      <c r="O51" s="61">
        <v>1</v>
      </c>
      <c r="P51" s="62" t="str">
        <f t="shared" si="0"/>
        <v/>
      </c>
      <c r="Q51" s="62">
        <f t="shared" si="1"/>
        <v>0</v>
      </c>
      <c r="R51" s="62" t="str">
        <f t="shared" si="2"/>
        <v>EXCELENTE</v>
      </c>
      <c r="S51" s="39"/>
      <c r="T51" s="38"/>
      <c r="U51" s="38"/>
      <c r="V51" s="38"/>
      <c r="W51" s="38"/>
      <c r="X51" s="38"/>
      <c r="Y51" s="38"/>
      <c r="Z51" s="38"/>
      <c r="AA51" s="38"/>
      <c r="AB51" s="38"/>
      <c r="AC51" s="38"/>
      <c r="AD51" s="38"/>
    </row>
    <row r="52" spans="1:30" ht="41.25" customHeight="1" x14ac:dyDescent="0.2">
      <c r="A52" s="102"/>
      <c r="B52" s="21"/>
      <c r="C52" s="98" t="s">
        <v>124</v>
      </c>
      <c r="D52" s="99" t="s">
        <v>117</v>
      </c>
      <c r="E52" s="99">
        <v>400</v>
      </c>
      <c r="F52" s="13"/>
      <c r="G52" s="101">
        <f>127000*400</f>
        <v>50800000</v>
      </c>
      <c r="H52" s="101"/>
      <c r="I52" s="101"/>
      <c r="J52" s="101">
        <f>127000*400</f>
        <v>50800000</v>
      </c>
      <c r="K52" s="60">
        <v>2</v>
      </c>
      <c r="L52" s="61">
        <v>1</v>
      </c>
      <c r="M52" s="61">
        <v>1</v>
      </c>
      <c r="N52" s="61">
        <v>2</v>
      </c>
      <c r="O52" s="61">
        <v>1</v>
      </c>
      <c r="P52" s="62" t="str">
        <f t="shared" si="0"/>
        <v/>
      </c>
      <c r="Q52" s="62">
        <f t="shared" si="1"/>
        <v>0</v>
      </c>
      <c r="R52" s="62" t="str">
        <f t="shared" si="2"/>
        <v>EXCELENTE</v>
      </c>
      <c r="S52" s="39"/>
      <c r="T52" s="38"/>
      <c r="U52" s="38"/>
      <c r="V52" s="38"/>
      <c r="W52" s="38"/>
      <c r="X52" s="38"/>
      <c r="Y52" s="38"/>
      <c r="Z52" s="38"/>
      <c r="AA52" s="38"/>
      <c r="AB52" s="38"/>
      <c r="AC52" s="38"/>
      <c r="AD52" s="38"/>
    </row>
    <row r="53" spans="1:30" ht="27.75" customHeight="1" x14ac:dyDescent="0.2">
      <c r="A53" s="102"/>
      <c r="B53" s="103" t="s">
        <v>125</v>
      </c>
      <c r="C53" s="98" t="s">
        <v>126</v>
      </c>
      <c r="D53" s="99" t="s">
        <v>127</v>
      </c>
      <c r="E53" s="99">
        <v>1</v>
      </c>
      <c r="F53" s="21"/>
      <c r="G53" s="101">
        <v>2000000</v>
      </c>
      <c r="H53" s="101"/>
      <c r="I53" s="101"/>
      <c r="J53" s="101">
        <v>2000000</v>
      </c>
      <c r="K53" s="60">
        <v>2</v>
      </c>
      <c r="L53" s="61">
        <v>1</v>
      </c>
      <c r="M53" s="61">
        <v>1</v>
      </c>
      <c r="N53" s="61">
        <v>1</v>
      </c>
      <c r="O53" s="61">
        <v>1</v>
      </c>
      <c r="P53" s="62" t="str">
        <f t="shared" si="0"/>
        <v/>
      </c>
      <c r="Q53" s="62">
        <f t="shared" si="1"/>
        <v>0</v>
      </c>
      <c r="R53" s="62" t="str">
        <f t="shared" si="2"/>
        <v>EXCELENTE</v>
      </c>
      <c r="S53" s="39"/>
      <c r="T53" s="38"/>
      <c r="U53" s="38"/>
      <c r="V53" s="38"/>
      <c r="W53" s="38"/>
      <c r="X53" s="38"/>
      <c r="Y53" s="38"/>
      <c r="Z53" s="38"/>
      <c r="AA53" s="38"/>
      <c r="AB53" s="38"/>
      <c r="AC53" s="38"/>
      <c r="AD53" s="38"/>
    </row>
    <row r="54" spans="1:30" ht="24" customHeight="1" x14ac:dyDescent="0.2">
      <c r="A54" s="102"/>
      <c r="B54" s="104" t="s">
        <v>128</v>
      </c>
      <c r="C54" s="98" t="s">
        <v>129</v>
      </c>
      <c r="D54" s="99" t="s">
        <v>130</v>
      </c>
      <c r="E54" s="101">
        <v>1000</v>
      </c>
      <c r="F54" s="100" t="s">
        <v>131</v>
      </c>
      <c r="G54" s="105">
        <v>400000000</v>
      </c>
      <c r="H54" s="106"/>
      <c r="I54" s="106"/>
      <c r="J54" s="105">
        <v>400000000</v>
      </c>
      <c r="K54" s="60">
        <v>2</v>
      </c>
      <c r="L54" s="61">
        <v>1</v>
      </c>
      <c r="M54" s="61">
        <v>1</v>
      </c>
      <c r="N54" s="61">
        <v>1</v>
      </c>
      <c r="O54" s="61">
        <v>2</v>
      </c>
      <c r="P54" s="62" t="str">
        <f t="shared" si="0"/>
        <v/>
      </c>
      <c r="Q54" s="62">
        <f t="shared" si="1"/>
        <v>0</v>
      </c>
      <c r="R54" s="62" t="str">
        <f t="shared" si="2"/>
        <v>EXCELENTE</v>
      </c>
      <c r="S54" s="39"/>
      <c r="T54" s="38"/>
      <c r="U54" s="38"/>
      <c r="V54" s="38"/>
      <c r="W54" s="38"/>
      <c r="X54" s="38"/>
      <c r="Y54" s="38"/>
      <c r="Z54" s="38"/>
      <c r="AA54" s="38"/>
      <c r="AB54" s="38"/>
      <c r="AC54" s="38"/>
      <c r="AD54" s="38"/>
    </row>
    <row r="55" spans="1:30" ht="28.5" customHeight="1" x14ac:dyDescent="0.2">
      <c r="A55" s="102"/>
      <c r="B55" s="13"/>
      <c r="C55" s="98" t="s">
        <v>132</v>
      </c>
      <c r="D55" s="99" t="s">
        <v>127</v>
      </c>
      <c r="E55" s="99">
        <v>1</v>
      </c>
      <c r="F55" s="13"/>
      <c r="G55" s="13"/>
      <c r="H55" s="107"/>
      <c r="I55" s="107"/>
      <c r="J55" s="13"/>
      <c r="K55" s="60">
        <v>2</v>
      </c>
      <c r="L55" s="61">
        <v>1</v>
      </c>
      <c r="M55" s="61">
        <v>1</v>
      </c>
      <c r="N55" s="61">
        <v>1</v>
      </c>
      <c r="O55" s="61">
        <v>2</v>
      </c>
      <c r="P55" s="62" t="str">
        <f t="shared" si="0"/>
        <v/>
      </c>
      <c r="Q55" s="62">
        <f t="shared" si="1"/>
        <v>0</v>
      </c>
      <c r="R55" s="62" t="str">
        <f t="shared" si="2"/>
        <v>EXCELENTE</v>
      </c>
      <c r="S55" s="39"/>
      <c r="T55" s="38"/>
      <c r="U55" s="38"/>
      <c r="V55" s="38"/>
      <c r="W55" s="38"/>
      <c r="X55" s="38"/>
      <c r="Y55" s="38"/>
      <c r="Z55" s="38"/>
      <c r="AA55" s="38"/>
      <c r="AB55" s="38"/>
      <c r="AC55" s="38"/>
      <c r="AD55" s="38"/>
    </row>
    <row r="56" spans="1:30" ht="33" customHeight="1" x14ac:dyDescent="0.2">
      <c r="A56" s="102"/>
      <c r="B56" s="21"/>
      <c r="C56" s="98" t="s">
        <v>133</v>
      </c>
      <c r="D56" s="99" t="s">
        <v>87</v>
      </c>
      <c r="E56" s="99">
        <v>1</v>
      </c>
      <c r="F56" s="21"/>
      <c r="G56" s="21"/>
      <c r="H56" s="108"/>
      <c r="I56" s="108"/>
      <c r="J56" s="21"/>
      <c r="K56" s="60">
        <v>1</v>
      </c>
      <c r="L56" s="61"/>
      <c r="M56" s="61"/>
      <c r="N56" s="61"/>
      <c r="O56" s="61"/>
      <c r="P56" s="62" t="str">
        <f t="shared" si="0"/>
        <v/>
      </c>
      <c r="Q56" s="62" t="str">
        <f t="shared" si="1"/>
        <v/>
      </c>
      <c r="R56" s="62" t="str">
        <f t="shared" si="2"/>
        <v/>
      </c>
      <c r="S56" s="39"/>
      <c r="T56" s="38"/>
      <c r="U56" s="38"/>
      <c r="V56" s="38"/>
      <c r="W56" s="38"/>
      <c r="X56" s="38"/>
      <c r="Y56" s="38"/>
      <c r="Z56" s="38"/>
      <c r="AA56" s="38"/>
      <c r="AB56" s="38"/>
      <c r="AC56" s="38"/>
      <c r="AD56" s="38"/>
    </row>
    <row r="57" spans="1:30" ht="26.25" customHeight="1" x14ac:dyDescent="0.2">
      <c r="A57" s="109" t="s">
        <v>134</v>
      </c>
      <c r="B57" s="110" t="s">
        <v>135</v>
      </c>
      <c r="C57" s="111" t="s">
        <v>136</v>
      </c>
      <c r="D57" s="112" t="s">
        <v>137</v>
      </c>
      <c r="E57" s="112">
        <v>179</v>
      </c>
      <c r="F57" s="113" t="s">
        <v>138</v>
      </c>
      <c r="G57" s="114">
        <v>6228928</v>
      </c>
      <c r="H57" s="114"/>
      <c r="I57" s="114"/>
      <c r="J57" s="114">
        <v>6228928</v>
      </c>
      <c r="K57" s="60">
        <v>2</v>
      </c>
      <c r="L57" s="61">
        <v>1</v>
      </c>
      <c r="M57" s="61">
        <v>1</v>
      </c>
      <c r="N57" s="61">
        <v>1</v>
      </c>
      <c r="O57" s="61">
        <v>2</v>
      </c>
      <c r="P57" s="62" t="str">
        <f t="shared" si="0"/>
        <v/>
      </c>
      <c r="Q57" s="62">
        <f t="shared" si="1"/>
        <v>0</v>
      </c>
      <c r="R57" s="62" t="str">
        <f t="shared" si="2"/>
        <v>EXCELENTE</v>
      </c>
      <c r="S57" s="115" t="s">
        <v>139</v>
      </c>
      <c r="T57" s="38"/>
      <c r="U57" s="38"/>
      <c r="V57" s="38"/>
      <c r="W57" s="38"/>
      <c r="X57" s="38"/>
      <c r="Y57" s="38"/>
      <c r="Z57" s="38"/>
      <c r="AA57" s="38"/>
      <c r="AB57" s="38"/>
      <c r="AC57" s="38"/>
      <c r="AD57" s="38"/>
    </row>
    <row r="58" spans="1:30" ht="26.25" customHeight="1" x14ac:dyDescent="0.2">
      <c r="A58" s="116"/>
      <c r="B58" s="13"/>
      <c r="C58" s="111" t="s">
        <v>140</v>
      </c>
      <c r="D58" s="112" t="s">
        <v>141</v>
      </c>
      <c r="E58" s="112">
        <v>179</v>
      </c>
      <c r="F58" s="13"/>
      <c r="G58" s="114">
        <v>602138350.70740008</v>
      </c>
      <c r="H58" s="114"/>
      <c r="I58" s="114"/>
      <c r="J58" s="114">
        <v>602138350.70740008</v>
      </c>
      <c r="K58" s="60">
        <v>2</v>
      </c>
      <c r="L58" s="61">
        <v>1</v>
      </c>
      <c r="M58" s="61">
        <v>2</v>
      </c>
      <c r="N58" s="61">
        <v>1</v>
      </c>
      <c r="O58" s="61">
        <v>2</v>
      </c>
      <c r="P58" s="62" t="str">
        <f t="shared" si="0"/>
        <v/>
      </c>
      <c r="Q58" s="62">
        <f t="shared" si="1"/>
        <v>0</v>
      </c>
      <c r="R58" s="62" t="str">
        <f t="shared" si="2"/>
        <v>EXCELENTE</v>
      </c>
      <c r="S58" s="115" t="s">
        <v>142</v>
      </c>
      <c r="T58" s="38"/>
      <c r="U58" s="38"/>
      <c r="V58" s="38"/>
      <c r="W58" s="38"/>
      <c r="X58" s="38"/>
      <c r="Y58" s="38"/>
      <c r="Z58" s="38"/>
      <c r="AA58" s="38"/>
      <c r="AB58" s="38"/>
      <c r="AC58" s="38"/>
      <c r="AD58" s="38"/>
    </row>
    <row r="59" spans="1:30" ht="67.5" customHeight="1" x14ac:dyDescent="0.2">
      <c r="A59" s="116"/>
      <c r="B59" s="21"/>
      <c r="C59" s="111" t="s">
        <v>143</v>
      </c>
      <c r="D59" s="112" t="s">
        <v>144</v>
      </c>
      <c r="E59" s="112" t="s">
        <v>145</v>
      </c>
      <c r="F59" s="13"/>
      <c r="G59" s="114">
        <v>2500000</v>
      </c>
      <c r="H59" s="114"/>
      <c r="I59" s="114"/>
      <c r="J59" s="114">
        <v>2500000</v>
      </c>
      <c r="K59" s="60">
        <v>2</v>
      </c>
      <c r="L59" s="61">
        <v>1</v>
      </c>
      <c r="M59" s="61">
        <v>1</v>
      </c>
      <c r="N59" s="61">
        <v>1</v>
      </c>
      <c r="O59" s="61">
        <v>1</v>
      </c>
      <c r="P59" s="62" t="str">
        <f t="shared" si="0"/>
        <v/>
      </c>
      <c r="Q59" s="62">
        <f t="shared" si="1"/>
        <v>0</v>
      </c>
      <c r="R59" s="62" t="str">
        <f t="shared" si="2"/>
        <v>EXCELENTE</v>
      </c>
      <c r="S59" s="115" t="s">
        <v>146</v>
      </c>
      <c r="T59" s="1"/>
      <c r="U59" s="1"/>
      <c r="V59" s="1"/>
      <c r="W59" s="1"/>
      <c r="X59" s="1"/>
      <c r="Y59" s="1"/>
      <c r="Z59" s="1"/>
      <c r="AA59" s="1"/>
      <c r="AB59" s="1"/>
      <c r="AC59" s="1"/>
      <c r="AD59" s="1"/>
    </row>
    <row r="60" spans="1:30" ht="202.5" customHeight="1" x14ac:dyDescent="0.2">
      <c r="A60" s="116"/>
      <c r="B60" s="117" t="s">
        <v>147</v>
      </c>
      <c r="C60" s="111" t="s">
        <v>148</v>
      </c>
      <c r="D60" s="112" t="s">
        <v>149</v>
      </c>
      <c r="E60" s="112">
        <v>537</v>
      </c>
      <c r="F60" s="13"/>
      <c r="G60" s="114">
        <v>13686784</v>
      </c>
      <c r="H60" s="114"/>
      <c r="I60" s="114"/>
      <c r="J60" s="114">
        <v>13686784</v>
      </c>
      <c r="K60" s="60">
        <v>2</v>
      </c>
      <c r="L60" s="61">
        <v>1</v>
      </c>
      <c r="M60" s="61">
        <v>1</v>
      </c>
      <c r="N60" s="61">
        <v>1</v>
      </c>
      <c r="O60" s="61">
        <v>1</v>
      </c>
      <c r="P60" s="62" t="str">
        <f t="shared" si="0"/>
        <v/>
      </c>
      <c r="Q60" s="62">
        <f t="shared" si="1"/>
        <v>0</v>
      </c>
      <c r="R60" s="62" t="str">
        <f t="shared" si="2"/>
        <v>EXCELENTE</v>
      </c>
      <c r="S60" s="115" t="s">
        <v>150</v>
      </c>
      <c r="T60" s="1"/>
      <c r="U60" s="1"/>
      <c r="V60" s="1"/>
      <c r="W60" s="1"/>
      <c r="X60" s="1"/>
      <c r="Y60" s="1"/>
      <c r="Z60" s="1"/>
      <c r="AA60" s="1"/>
      <c r="AB60" s="1"/>
      <c r="AC60" s="1"/>
      <c r="AD60" s="1"/>
    </row>
    <row r="61" spans="1:30" ht="148.5" customHeight="1" x14ac:dyDescent="0.2">
      <c r="A61" s="116"/>
      <c r="B61" s="110" t="s">
        <v>151</v>
      </c>
      <c r="C61" s="111" t="s">
        <v>152</v>
      </c>
      <c r="D61" s="112" t="s">
        <v>153</v>
      </c>
      <c r="E61" s="112">
        <v>1</v>
      </c>
      <c r="F61" s="13"/>
      <c r="G61" s="114">
        <v>2500000</v>
      </c>
      <c r="H61" s="114"/>
      <c r="I61" s="114"/>
      <c r="J61" s="114">
        <v>2500000</v>
      </c>
      <c r="K61" s="60">
        <v>2</v>
      </c>
      <c r="L61" s="61">
        <v>1</v>
      </c>
      <c r="M61" s="61">
        <v>1</v>
      </c>
      <c r="N61" s="61">
        <v>1</v>
      </c>
      <c r="O61" s="61">
        <v>1</v>
      </c>
      <c r="P61" s="62" t="str">
        <f t="shared" si="0"/>
        <v/>
      </c>
      <c r="Q61" s="62">
        <f t="shared" si="1"/>
        <v>0</v>
      </c>
      <c r="R61" s="62" t="str">
        <f t="shared" si="2"/>
        <v>EXCELENTE</v>
      </c>
      <c r="S61" s="115" t="s">
        <v>154</v>
      </c>
      <c r="T61" s="1"/>
      <c r="U61" s="1"/>
      <c r="V61" s="1"/>
      <c r="W61" s="1"/>
      <c r="X61" s="1"/>
      <c r="Y61" s="1"/>
      <c r="Z61" s="1"/>
      <c r="AA61" s="1"/>
      <c r="AB61" s="1"/>
      <c r="AC61" s="1"/>
      <c r="AD61" s="1"/>
    </row>
    <row r="62" spans="1:30" ht="108" customHeight="1" x14ac:dyDescent="0.2">
      <c r="A62" s="116"/>
      <c r="B62" s="13"/>
      <c r="C62" s="111" t="s">
        <v>155</v>
      </c>
      <c r="D62" s="112" t="s">
        <v>156</v>
      </c>
      <c r="E62" s="112">
        <v>1</v>
      </c>
      <c r="F62" s="13"/>
      <c r="G62" s="114">
        <v>2500000</v>
      </c>
      <c r="H62" s="114"/>
      <c r="I62" s="114"/>
      <c r="J62" s="114">
        <v>2500000</v>
      </c>
      <c r="K62" s="60">
        <v>2</v>
      </c>
      <c r="L62" s="61">
        <v>1</v>
      </c>
      <c r="M62" s="61">
        <v>2</v>
      </c>
      <c r="N62" s="61">
        <v>1</v>
      </c>
      <c r="O62" s="61">
        <v>3</v>
      </c>
      <c r="P62" s="62" t="str">
        <f t="shared" si="0"/>
        <v/>
      </c>
      <c r="Q62" s="62">
        <f t="shared" si="1"/>
        <v>0</v>
      </c>
      <c r="R62" s="62" t="str">
        <f t="shared" si="2"/>
        <v>EXCELENTE</v>
      </c>
      <c r="S62" s="115" t="s">
        <v>157</v>
      </c>
      <c r="T62" s="1"/>
      <c r="U62" s="1"/>
      <c r="V62" s="1"/>
      <c r="W62" s="1"/>
      <c r="X62" s="1"/>
      <c r="Y62" s="1"/>
      <c r="Z62" s="1"/>
      <c r="AA62" s="1"/>
      <c r="AB62" s="1"/>
      <c r="AC62" s="1"/>
      <c r="AD62" s="1"/>
    </row>
    <row r="63" spans="1:30" ht="51" customHeight="1" x14ac:dyDescent="0.2">
      <c r="A63" s="116"/>
      <c r="B63" s="13"/>
      <c r="C63" s="118" t="s">
        <v>158</v>
      </c>
      <c r="D63" s="112" t="s">
        <v>159</v>
      </c>
      <c r="E63" s="112">
        <v>1</v>
      </c>
      <c r="F63" s="13"/>
      <c r="G63" s="114">
        <v>38300000</v>
      </c>
      <c r="H63" s="114"/>
      <c r="I63" s="114"/>
      <c r="J63" s="114">
        <v>38300000</v>
      </c>
      <c r="K63" s="60">
        <v>2</v>
      </c>
      <c r="L63" s="61">
        <v>1</v>
      </c>
      <c r="M63" s="61">
        <v>1</v>
      </c>
      <c r="N63" s="61">
        <v>1</v>
      </c>
      <c r="O63" s="61">
        <v>1</v>
      </c>
      <c r="P63" s="62" t="str">
        <f t="shared" si="0"/>
        <v/>
      </c>
      <c r="Q63" s="62">
        <f t="shared" si="1"/>
        <v>0</v>
      </c>
      <c r="R63" s="62" t="str">
        <f t="shared" si="2"/>
        <v>EXCELENTE</v>
      </c>
      <c r="S63" s="115" t="s">
        <v>160</v>
      </c>
      <c r="T63" s="1"/>
      <c r="U63" s="1"/>
      <c r="V63" s="1"/>
      <c r="W63" s="1"/>
      <c r="X63" s="1"/>
      <c r="Y63" s="1"/>
      <c r="Z63" s="1"/>
      <c r="AA63" s="1"/>
      <c r="AB63" s="1"/>
      <c r="AC63" s="1"/>
      <c r="AD63" s="1"/>
    </row>
    <row r="64" spans="1:30" ht="40.5" customHeight="1" x14ac:dyDescent="0.2">
      <c r="A64" s="116"/>
      <c r="B64" s="21"/>
      <c r="C64" s="111" t="s">
        <v>161</v>
      </c>
      <c r="D64" s="112" t="s">
        <v>162</v>
      </c>
      <c r="E64" s="112">
        <v>1</v>
      </c>
      <c r="F64" s="13"/>
      <c r="G64" s="114">
        <v>23500000</v>
      </c>
      <c r="H64" s="114"/>
      <c r="I64" s="114"/>
      <c r="J64" s="114">
        <v>23500000</v>
      </c>
      <c r="K64" s="60">
        <v>1</v>
      </c>
      <c r="L64" s="61"/>
      <c r="M64" s="61"/>
      <c r="N64" s="61"/>
      <c r="O64" s="61"/>
      <c r="P64" s="62" t="str">
        <f t="shared" si="0"/>
        <v/>
      </c>
      <c r="Q64" s="62" t="str">
        <f t="shared" si="1"/>
        <v/>
      </c>
      <c r="R64" s="62" t="str">
        <f t="shared" si="2"/>
        <v/>
      </c>
      <c r="S64" s="115" t="s">
        <v>163</v>
      </c>
      <c r="T64" s="1"/>
      <c r="U64" s="1"/>
      <c r="V64" s="1"/>
      <c r="W64" s="1"/>
      <c r="X64" s="1"/>
      <c r="Y64" s="1"/>
      <c r="Z64" s="1"/>
      <c r="AA64" s="1"/>
      <c r="AB64" s="1"/>
      <c r="AC64" s="1"/>
      <c r="AD64" s="1"/>
    </row>
    <row r="65" spans="1:30" ht="96" customHeight="1" x14ac:dyDescent="0.2">
      <c r="A65" s="116"/>
      <c r="B65" s="110" t="s">
        <v>164</v>
      </c>
      <c r="C65" s="111" t="s">
        <v>165</v>
      </c>
      <c r="D65" s="112" t="s">
        <v>166</v>
      </c>
      <c r="E65" s="112">
        <v>179</v>
      </c>
      <c r="F65" s="13"/>
      <c r="G65" s="114">
        <v>38300000</v>
      </c>
      <c r="H65" s="114"/>
      <c r="I65" s="114"/>
      <c r="J65" s="114">
        <v>38300000</v>
      </c>
      <c r="K65" s="60">
        <v>2</v>
      </c>
      <c r="L65" s="61">
        <v>1</v>
      </c>
      <c r="M65" s="61">
        <v>1</v>
      </c>
      <c r="N65" s="61">
        <v>1</v>
      </c>
      <c r="O65" s="61">
        <v>1</v>
      </c>
      <c r="P65" s="62" t="str">
        <f t="shared" si="0"/>
        <v/>
      </c>
      <c r="Q65" s="62">
        <f t="shared" si="1"/>
        <v>0</v>
      </c>
      <c r="R65" s="62" t="str">
        <f t="shared" si="2"/>
        <v>EXCELENTE</v>
      </c>
      <c r="S65" s="115" t="s">
        <v>167</v>
      </c>
      <c r="T65" s="1"/>
      <c r="U65" s="1"/>
      <c r="V65" s="1"/>
      <c r="W65" s="1"/>
      <c r="X65" s="1"/>
      <c r="Y65" s="1"/>
      <c r="Z65" s="1"/>
      <c r="AA65" s="1"/>
      <c r="AB65" s="1"/>
      <c r="AC65" s="1"/>
      <c r="AD65" s="1"/>
    </row>
    <row r="66" spans="1:30" ht="27" customHeight="1" x14ac:dyDescent="0.2">
      <c r="A66" s="119"/>
      <c r="B66" s="21"/>
      <c r="C66" s="111" t="s">
        <v>168</v>
      </c>
      <c r="D66" s="112" t="s">
        <v>162</v>
      </c>
      <c r="E66" s="112">
        <v>1</v>
      </c>
      <c r="F66" s="21"/>
      <c r="G66" s="120">
        <v>23500000</v>
      </c>
      <c r="H66" s="120"/>
      <c r="I66" s="120"/>
      <c r="J66" s="120">
        <v>23500000</v>
      </c>
      <c r="K66" s="60">
        <v>2</v>
      </c>
      <c r="L66" s="61">
        <v>1</v>
      </c>
      <c r="M66" s="61">
        <v>1</v>
      </c>
      <c r="N66" s="61">
        <v>1</v>
      </c>
      <c r="O66" s="61">
        <v>1</v>
      </c>
      <c r="P66" s="62" t="str">
        <f t="shared" si="0"/>
        <v/>
      </c>
      <c r="Q66" s="62">
        <f t="shared" si="1"/>
        <v>0</v>
      </c>
      <c r="R66" s="62" t="str">
        <f t="shared" si="2"/>
        <v>EXCELENTE</v>
      </c>
      <c r="S66" s="115" t="s">
        <v>169</v>
      </c>
      <c r="T66" s="1"/>
      <c r="U66" s="1"/>
      <c r="V66" s="1"/>
      <c r="W66" s="1"/>
      <c r="X66" s="1"/>
      <c r="Y66" s="1"/>
      <c r="Z66" s="1"/>
      <c r="AA66" s="1"/>
      <c r="AB66" s="1"/>
      <c r="AC66" s="1"/>
      <c r="AD66" s="1"/>
    </row>
    <row r="67" spans="1:30" ht="13.5" customHeight="1" x14ac:dyDescent="0.25">
      <c r="A67" s="1"/>
      <c r="B67" s="2"/>
      <c r="C67" s="1" t="s">
        <v>170</v>
      </c>
      <c r="D67" s="3">
        <v>54</v>
      </c>
      <c r="E67" s="3"/>
      <c r="F67" s="1"/>
      <c r="G67" s="3"/>
      <c r="H67" s="3"/>
      <c r="I67" s="3"/>
      <c r="J67" s="3"/>
      <c r="K67" s="1"/>
      <c r="L67" s="1" t="e">
        <f t="shared" ref="L67:O67" ca="1" si="3">_xludf.MODE.SNGL(L11:L66)</f>
        <v>#NAME?</v>
      </c>
      <c r="M67" s="1" t="e">
        <f t="shared" ca="1" si="3"/>
        <v>#NAME?</v>
      </c>
      <c r="N67" s="1" t="e">
        <f t="shared" ca="1" si="3"/>
        <v>#NAME?</v>
      </c>
      <c r="O67" s="1" t="e">
        <f t="shared" ca="1" si="3"/>
        <v>#NAME?</v>
      </c>
      <c r="P67" s="1"/>
      <c r="Q67" s="1"/>
      <c r="R67" s="1"/>
      <c r="S67" s="4"/>
      <c r="T67" s="1"/>
      <c r="U67" s="1"/>
      <c r="V67" s="1"/>
      <c r="W67" s="1"/>
      <c r="X67" s="1"/>
      <c r="Y67" s="1"/>
      <c r="Z67" s="1"/>
      <c r="AA67" s="1"/>
      <c r="AB67" s="1"/>
      <c r="AC67" s="1"/>
      <c r="AD67" s="1"/>
    </row>
    <row r="68" spans="1:30" ht="13.5" customHeight="1" x14ac:dyDescent="0.25">
      <c r="A68" s="1"/>
      <c r="B68" s="2"/>
      <c r="C68" s="2" t="s">
        <v>170</v>
      </c>
      <c r="D68" s="3">
        <v>54</v>
      </c>
      <c r="E68" s="3"/>
      <c r="F68" s="1"/>
      <c r="G68" s="3"/>
      <c r="H68" s="3"/>
      <c r="I68" s="3"/>
      <c r="J68" s="3"/>
      <c r="K68" s="1"/>
      <c r="L68" s="1"/>
      <c r="M68" s="1"/>
      <c r="N68" s="1"/>
      <c r="O68" s="1"/>
      <c r="P68" s="1"/>
      <c r="Q68" s="1"/>
      <c r="R68" s="1"/>
      <c r="S68" s="4"/>
      <c r="T68" s="1"/>
      <c r="U68" s="1"/>
      <c r="V68" s="1"/>
      <c r="W68" s="1"/>
      <c r="X68" s="1"/>
      <c r="Y68" s="1"/>
      <c r="Z68" s="1"/>
      <c r="AA68" s="1"/>
      <c r="AB68" s="1"/>
      <c r="AC68" s="1"/>
      <c r="AD68" s="1"/>
    </row>
    <row r="69" spans="1:30" ht="13.5" customHeight="1" x14ac:dyDescent="0.25">
      <c r="A69" s="1"/>
      <c r="B69" s="2"/>
      <c r="C69" s="2" t="s">
        <v>171</v>
      </c>
      <c r="D69" s="3">
        <v>16</v>
      </c>
      <c r="E69" s="3"/>
      <c r="F69" s="1"/>
      <c r="G69" s="3"/>
      <c r="H69" s="3"/>
      <c r="I69" s="3"/>
      <c r="J69" s="3"/>
      <c r="K69" s="1"/>
      <c r="L69" s="1"/>
      <c r="M69" s="1"/>
      <c r="N69" s="1"/>
      <c r="O69" s="1"/>
      <c r="P69" s="1"/>
      <c r="Q69" s="1"/>
      <c r="R69" s="1"/>
      <c r="S69" s="4"/>
      <c r="T69" s="1"/>
      <c r="U69" s="1"/>
      <c r="V69" s="1"/>
      <c r="W69" s="1"/>
      <c r="X69" s="1"/>
      <c r="Y69" s="1"/>
      <c r="Z69" s="1"/>
      <c r="AA69" s="1"/>
      <c r="AB69" s="1"/>
      <c r="AC69" s="1"/>
      <c r="AD69" s="1"/>
    </row>
    <row r="70" spans="1:30" ht="13.5" customHeight="1" x14ac:dyDescent="0.25">
      <c r="A70" s="1" t="s">
        <v>172</v>
      </c>
      <c r="B70" s="2" t="s">
        <v>173</v>
      </c>
      <c r="C70" s="2" t="s">
        <v>174</v>
      </c>
      <c r="D70" s="3">
        <v>38</v>
      </c>
      <c r="E70" s="3"/>
      <c r="F70" s="1"/>
      <c r="G70" s="3"/>
      <c r="H70" s="3"/>
      <c r="I70" s="3"/>
      <c r="J70" s="3"/>
      <c r="K70" s="1"/>
      <c r="L70" s="1"/>
      <c r="M70" s="1"/>
      <c r="N70" s="1"/>
      <c r="O70" s="1"/>
      <c r="P70" s="1"/>
      <c r="Q70" s="1"/>
      <c r="R70" s="1"/>
      <c r="S70" s="4"/>
      <c r="T70" s="1"/>
      <c r="U70" s="1"/>
      <c r="V70" s="1"/>
      <c r="W70" s="1"/>
      <c r="X70" s="1"/>
      <c r="Y70" s="1"/>
      <c r="Z70" s="1"/>
      <c r="AA70" s="1"/>
      <c r="AB70" s="1"/>
      <c r="AC70" s="1"/>
      <c r="AD70" s="1"/>
    </row>
    <row r="71" spans="1:30" ht="13.5" customHeight="1" x14ac:dyDescent="0.25">
      <c r="A71" s="1">
        <v>0</v>
      </c>
      <c r="B71" s="2">
        <v>1</v>
      </c>
      <c r="C71" s="2" t="s">
        <v>175</v>
      </c>
      <c r="D71" s="121">
        <f>D70/D68*100</f>
        <v>70.370370370370367</v>
      </c>
      <c r="E71" s="3"/>
      <c r="F71" s="1"/>
      <c r="G71" s="3"/>
      <c r="H71" s="3"/>
      <c r="I71" s="3"/>
      <c r="J71" s="3"/>
      <c r="K71" s="1"/>
      <c r="L71" s="1"/>
      <c r="M71" s="1"/>
      <c r="N71" s="1"/>
      <c r="O71" s="1"/>
      <c r="P71" s="1"/>
      <c r="Q71" s="1"/>
      <c r="R71" s="1"/>
      <c r="S71" s="4"/>
      <c r="T71" s="1"/>
      <c r="U71" s="1"/>
      <c r="V71" s="1"/>
      <c r="W71" s="1"/>
      <c r="X71" s="1"/>
      <c r="Y71" s="1"/>
      <c r="Z71" s="1"/>
      <c r="AA71" s="1"/>
      <c r="AB71" s="1"/>
      <c r="AC71" s="1"/>
      <c r="AD71" s="1"/>
    </row>
    <row r="72" spans="1:30" ht="13.5" customHeight="1" x14ac:dyDescent="0.25">
      <c r="A72" s="1">
        <v>1</v>
      </c>
      <c r="B72" s="2">
        <v>2</v>
      </c>
      <c r="C72" s="2" t="s">
        <v>176</v>
      </c>
      <c r="D72" s="122" t="s">
        <v>177</v>
      </c>
      <c r="E72" s="3"/>
      <c r="F72" s="1"/>
      <c r="G72" s="3"/>
      <c r="H72" s="3"/>
      <c r="I72" s="3"/>
      <c r="J72" s="3"/>
      <c r="K72" s="1"/>
      <c r="L72" s="1"/>
      <c r="M72" s="1"/>
      <c r="N72" s="1"/>
      <c r="O72" s="1"/>
      <c r="P72" s="1"/>
      <c r="Q72" s="1"/>
      <c r="R72" s="1"/>
      <c r="S72" s="4"/>
      <c r="T72" s="1"/>
      <c r="U72" s="1"/>
      <c r="V72" s="1"/>
      <c r="W72" s="1"/>
      <c r="X72" s="1"/>
      <c r="Y72" s="1"/>
      <c r="Z72" s="1"/>
      <c r="AA72" s="1"/>
      <c r="AB72" s="1"/>
      <c r="AC72" s="1"/>
      <c r="AD72" s="1"/>
    </row>
    <row r="73" spans="1:30" ht="13.5" customHeight="1" x14ac:dyDescent="0.25">
      <c r="A73" s="1">
        <v>2</v>
      </c>
      <c r="B73" s="2"/>
      <c r="C73" s="2" t="s">
        <v>178</v>
      </c>
      <c r="D73" s="3">
        <v>34</v>
      </c>
      <c r="E73" s="123">
        <v>0.7</v>
      </c>
      <c r="F73" s="1"/>
      <c r="G73" s="3"/>
      <c r="H73" s="3"/>
      <c r="I73" s="3"/>
      <c r="J73" s="3"/>
      <c r="K73" s="1"/>
      <c r="L73" s="1"/>
      <c r="M73" s="1"/>
      <c r="N73" s="1"/>
      <c r="O73" s="1"/>
      <c r="P73" s="1"/>
      <c r="Q73" s="1"/>
      <c r="R73" s="1"/>
      <c r="S73" s="4"/>
      <c r="T73" s="1"/>
      <c r="U73" s="1"/>
      <c r="V73" s="1"/>
      <c r="W73" s="1"/>
      <c r="X73" s="1"/>
      <c r="Y73" s="1"/>
      <c r="Z73" s="1"/>
      <c r="AA73" s="1"/>
      <c r="AB73" s="1"/>
      <c r="AC73" s="1"/>
      <c r="AD73" s="1"/>
    </row>
    <row r="74" spans="1:30" ht="13.5" customHeight="1" x14ac:dyDescent="0.25">
      <c r="A74" s="1">
        <v>3</v>
      </c>
      <c r="B74" s="2"/>
      <c r="C74" s="2" t="s">
        <v>179</v>
      </c>
      <c r="D74" s="3">
        <v>4</v>
      </c>
      <c r="E74" s="17"/>
      <c r="F74" s="1"/>
      <c r="G74" s="3"/>
      <c r="H74" s="3"/>
      <c r="I74" s="3"/>
      <c r="J74" s="3"/>
      <c r="K74" s="1"/>
      <c r="L74" s="1"/>
      <c r="M74" s="1"/>
      <c r="N74" s="1"/>
      <c r="O74" s="1"/>
      <c r="P74" s="1"/>
      <c r="Q74" s="1"/>
      <c r="R74" s="1"/>
      <c r="S74" s="4"/>
      <c r="T74" s="1"/>
      <c r="U74" s="1"/>
      <c r="V74" s="1"/>
      <c r="W74" s="1"/>
      <c r="X74" s="1"/>
      <c r="Y74" s="1"/>
      <c r="Z74" s="1"/>
      <c r="AA74" s="1"/>
      <c r="AB74" s="1"/>
      <c r="AC74" s="1"/>
      <c r="AD74" s="1"/>
    </row>
    <row r="75" spans="1:30" ht="13.5" customHeight="1" x14ac:dyDescent="0.25">
      <c r="A75" s="1">
        <v>4</v>
      </c>
      <c r="B75" s="2"/>
      <c r="C75" s="2"/>
      <c r="D75" s="3"/>
      <c r="E75" s="3"/>
      <c r="F75" s="1"/>
      <c r="G75" s="3"/>
      <c r="H75" s="3"/>
      <c r="I75" s="3"/>
      <c r="J75" s="3"/>
      <c r="K75" s="1"/>
      <c r="L75" s="1"/>
      <c r="M75" s="1"/>
      <c r="N75" s="1"/>
      <c r="O75" s="1"/>
      <c r="P75" s="1"/>
      <c r="Q75" s="1"/>
      <c r="R75" s="1"/>
      <c r="S75" s="4"/>
      <c r="T75" s="1"/>
      <c r="U75" s="1"/>
      <c r="V75" s="1"/>
      <c r="W75" s="1"/>
      <c r="X75" s="1"/>
      <c r="Y75" s="1"/>
      <c r="Z75" s="1"/>
      <c r="AA75" s="1"/>
      <c r="AB75" s="1"/>
      <c r="AC75" s="1"/>
      <c r="AD75" s="1"/>
    </row>
    <row r="76" spans="1:30" ht="301.5" customHeight="1" x14ac:dyDescent="0.25">
      <c r="A76" s="1"/>
      <c r="B76" s="124" t="s">
        <v>180</v>
      </c>
      <c r="C76" s="17"/>
      <c r="D76" s="17"/>
      <c r="E76" s="17"/>
      <c r="F76" s="17"/>
      <c r="G76" s="17"/>
      <c r="H76" s="17"/>
      <c r="I76" s="17"/>
      <c r="J76" s="17"/>
      <c r="K76" s="17"/>
      <c r="L76" s="1"/>
      <c r="M76" s="1"/>
      <c r="N76" s="1"/>
      <c r="O76" s="1"/>
      <c r="P76" s="1"/>
      <c r="Q76" s="1"/>
      <c r="R76" s="1"/>
      <c r="S76" s="4"/>
      <c r="T76" s="1"/>
      <c r="U76" s="1"/>
      <c r="V76" s="1"/>
      <c r="W76" s="1"/>
      <c r="X76" s="1"/>
      <c r="Y76" s="1"/>
      <c r="Z76" s="1"/>
      <c r="AA76" s="1"/>
      <c r="AB76" s="1"/>
      <c r="AC76" s="1"/>
      <c r="AD76" s="1"/>
    </row>
    <row r="77" spans="1:30" ht="13.5" customHeight="1" x14ac:dyDescent="0.25">
      <c r="A77" s="1"/>
      <c r="B77" s="2"/>
      <c r="C77" s="2"/>
      <c r="D77" s="3"/>
      <c r="E77" s="3"/>
      <c r="F77" s="1"/>
      <c r="G77" s="3"/>
      <c r="H77" s="3"/>
      <c r="I77" s="3"/>
      <c r="J77" s="3"/>
      <c r="K77" s="1"/>
      <c r="L77" s="1"/>
      <c r="M77" s="1"/>
      <c r="N77" s="1"/>
      <c r="O77" s="1"/>
      <c r="P77" s="1"/>
      <c r="Q77" s="1"/>
      <c r="R77" s="1"/>
      <c r="S77" s="4"/>
      <c r="T77" s="1"/>
      <c r="U77" s="1"/>
      <c r="V77" s="1"/>
      <c r="W77" s="1"/>
      <c r="X77" s="1"/>
      <c r="Y77" s="1"/>
      <c r="Z77" s="1"/>
      <c r="AA77" s="1"/>
      <c r="AB77" s="1"/>
      <c r="AC77" s="1"/>
      <c r="AD77" s="1"/>
    </row>
    <row r="78" spans="1:30" ht="15.75" customHeight="1" x14ac:dyDescent="0.2"/>
    <row r="79" spans="1:30" ht="15.75" customHeight="1" x14ac:dyDescent="0.2"/>
    <row r="80" spans="1:3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3">
    <mergeCell ref="E73:E74"/>
    <mergeCell ref="B76:K76"/>
    <mergeCell ref="G54:G56"/>
    <mergeCell ref="J54:J56"/>
    <mergeCell ref="A57:A66"/>
    <mergeCell ref="B57:B59"/>
    <mergeCell ref="F57:F66"/>
    <mergeCell ref="B61:B64"/>
    <mergeCell ref="B65:B66"/>
    <mergeCell ref="S41:S44"/>
    <mergeCell ref="D44:D45"/>
    <mergeCell ref="E44:E45"/>
    <mergeCell ref="G44:G45"/>
    <mergeCell ref="J44:J45"/>
    <mergeCell ref="A46:A56"/>
    <mergeCell ref="B46:B52"/>
    <mergeCell ref="F46:F53"/>
    <mergeCell ref="B54:B56"/>
    <mergeCell ref="F54:F56"/>
    <mergeCell ref="B35:B40"/>
    <mergeCell ref="F35:F40"/>
    <mergeCell ref="G35:G40"/>
    <mergeCell ref="J35:J40"/>
    <mergeCell ref="C39:C40"/>
    <mergeCell ref="B41:B43"/>
    <mergeCell ref="F41:F45"/>
    <mergeCell ref="G41:G43"/>
    <mergeCell ref="J41:J43"/>
    <mergeCell ref="C26:C27"/>
    <mergeCell ref="F28:F29"/>
    <mergeCell ref="G28:G29"/>
    <mergeCell ref="J28:J29"/>
    <mergeCell ref="B30:B32"/>
    <mergeCell ref="F30:F32"/>
    <mergeCell ref="G30:G32"/>
    <mergeCell ref="J30:J32"/>
    <mergeCell ref="J17:J19"/>
    <mergeCell ref="B21:B23"/>
    <mergeCell ref="F21:F23"/>
    <mergeCell ref="G21:G23"/>
    <mergeCell ref="J21:J23"/>
    <mergeCell ref="B24:B25"/>
    <mergeCell ref="F24:F27"/>
    <mergeCell ref="G25:G27"/>
    <mergeCell ref="J25:J27"/>
    <mergeCell ref="B26:B27"/>
    <mergeCell ref="G9:J9"/>
    <mergeCell ref="K9:O9"/>
    <mergeCell ref="P9:R9"/>
    <mergeCell ref="A11:A44"/>
    <mergeCell ref="B11:B16"/>
    <mergeCell ref="F11:F20"/>
    <mergeCell ref="G11:G16"/>
    <mergeCell ref="J11:J16"/>
    <mergeCell ref="B17:B20"/>
    <mergeCell ref="G17:G19"/>
    <mergeCell ref="E7:F7"/>
    <mergeCell ref="H7:J7"/>
    <mergeCell ref="K7:M7"/>
    <mergeCell ref="O7:R7"/>
    <mergeCell ref="A9:A10"/>
    <mergeCell ref="B9:B10"/>
    <mergeCell ref="C9:C10"/>
    <mergeCell ref="D9:D10"/>
    <mergeCell ref="E9:E10"/>
    <mergeCell ref="F9:F10"/>
    <mergeCell ref="A2:A5"/>
    <mergeCell ref="B2:F3"/>
    <mergeCell ref="G2:J2"/>
    <mergeCell ref="G3:J3"/>
    <mergeCell ref="B4:F5"/>
    <mergeCell ref="G4:J4"/>
    <mergeCell ref="G5:J5"/>
  </mergeCells>
  <conditionalFormatting sqref="R11:R66">
    <cfRule type="cellIs" dxfId="5" priority="1" operator="equal">
      <formula>$R11</formula>
    </cfRule>
  </conditionalFormatting>
  <conditionalFormatting sqref="Q11:Q66">
    <cfRule type="cellIs" dxfId="4" priority="2" operator="equal">
      <formula>$Q11</formula>
    </cfRule>
  </conditionalFormatting>
  <conditionalFormatting sqref="P11:P66">
    <cfRule type="containsBlanks" dxfId="3" priority="3">
      <formula>LEN(TRIM(P11))=0</formula>
    </cfRule>
  </conditionalFormatting>
  <conditionalFormatting sqref="P11:P66">
    <cfRule type="cellIs" dxfId="2" priority="4" operator="greaterThanOrEqual">
      <formula>$A$75</formula>
    </cfRule>
  </conditionalFormatting>
  <conditionalFormatting sqref="Q11:Q66">
    <cfRule type="containsBlanks" dxfId="1" priority="5">
      <formula>LEN(TRIM(Q11))=0</formula>
    </cfRule>
  </conditionalFormatting>
  <conditionalFormatting sqref="R11:R66">
    <cfRule type="containsBlanks" dxfId="0" priority="6">
      <formula>LEN(TRIM(R11))=0</formula>
    </cfRule>
  </conditionalFormatting>
  <dataValidations count="2">
    <dataValidation type="list" allowBlank="1" showInputMessage="1" showErrorMessage="1" prompt="Escriba:  - 1: Si la activiida no se cumplió o No se ejecutó_x000a_2: Si la actividad se ejecutó" sqref="K11:K66" xr:uid="{BC3DD95F-4CBF-4F0D-BC19-5BF4C448F1B9}">
      <formula1>$B$71:$B$72</formula1>
    </dataValidation>
    <dataValidation type="list" allowBlank="1" showInputMessage="1" showErrorMessage="1" prompt="Escriba: - 1: Excelente_x000a_2: Bueno_x000a_3: Regular _x000a_4: Malo" sqref="L11:O66" xr:uid="{04D20918-BB28-4D9B-A7E3-4FF4CFFB37C1}">
      <formula1>$A$72:$A$75</formula1>
    </dataValidation>
  </dataValidations>
  <pageMargins left="0.7" right="0.7" top="0.75" bottom="0.75" header="0" footer="0"/>
  <pageSetup orientation="landscape"/>
  <headerFooter>
    <oddFooter>&amp;C&amp;P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 PAM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2022-11-25T15:50:00Z</dcterms:created>
  <dcterms:modified xsi:type="dcterms:W3CDTF">2022-11-25T15:52:38Z</dcterms:modified>
</cp:coreProperties>
</file>