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SED2022\Portal virtual\PAM\"/>
    </mc:Choice>
  </mc:AlternateContent>
  <xr:revisionPtr revIDLastSave="0" documentId="8_{DEC41D38-A30C-403C-BF46-50025056A450}" xr6:coauthVersionLast="47" xr6:coauthVersionMax="47" xr10:uidLastSave="{00000000-0000-0000-0000-000000000000}"/>
  <bookViews>
    <workbookView xWindow="-120" yWindow="-120" windowWidth="20730" windowHeight="11310" xr2:uid="{C839306E-569F-43A1-88D6-B5E4A0621DC2}"/>
  </bookViews>
  <sheets>
    <sheet name="Evaluación PAM2021" sheetId="1" r:id="rId1"/>
  </sheets>
  <definedNames>
    <definedName name="_56F9DC9755BA473782653E2940F9FormId">"9nWyivhrmEeyosmxOxL481N0PaVHkAlKpHlG8ZdgTIhURTI4UUJRUVY1TUhERlVJQ0tCQVVETFc2Vi4u"</definedName>
    <definedName name="_56F9DC9755BA473782653E2940F9ResponseSheet">"Form1"</definedName>
    <definedName name="_56F9DC9755BA473782653E2940F9SourceDocId">"{49cd688c-af1e-4c45-8c16-fa7f71134d6c}"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9" i="1" l="1"/>
  <c r="L89" i="1"/>
  <c r="N88" i="1"/>
  <c r="P87" i="1"/>
  <c r="O87" i="1"/>
  <c r="N87" i="1"/>
  <c r="M87" i="1"/>
  <c r="L87" i="1"/>
  <c r="P86" i="1"/>
  <c r="P89" i="1" s="1"/>
  <c r="O86" i="1"/>
  <c r="O89" i="1" s="1"/>
  <c r="N86" i="1"/>
  <c r="N89" i="1" s="1"/>
  <c r="M86" i="1"/>
  <c r="M88" i="1" s="1"/>
  <c r="L86" i="1"/>
  <c r="L88" i="1" s="1"/>
  <c r="S85" i="1"/>
  <c r="R85" i="1"/>
  <c r="Q85" i="1"/>
  <c r="S84" i="1"/>
  <c r="R84" i="1"/>
  <c r="Q84" i="1"/>
  <c r="S83" i="1"/>
  <c r="R83" i="1"/>
  <c r="Q83" i="1"/>
  <c r="S82" i="1"/>
  <c r="R82" i="1"/>
  <c r="Q82" i="1"/>
  <c r="S81" i="1"/>
  <c r="R81" i="1"/>
  <c r="Q81" i="1"/>
  <c r="S80" i="1"/>
  <c r="R80" i="1"/>
  <c r="Q80" i="1"/>
  <c r="S79" i="1"/>
  <c r="R79" i="1"/>
  <c r="Q79" i="1"/>
  <c r="S78" i="1"/>
  <c r="R78" i="1"/>
  <c r="Q78" i="1"/>
  <c r="S77" i="1"/>
  <c r="R77" i="1"/>
  <c r="Q77" i="1"/>
  <c r="S76" i="1"/>
  <c r="R76" i="1"/>
  <c r="Q76" i="1"/>
  <c r="S75" i="1"/>
  <c r="R75" i="1"/>
  <c r="Q75" i="1"/>
  <c r="S74" i="1"/>
  <c r="R74" i="1"/>
  <c r="Q74" i="1"/>
  <c r="S73" i="1"/>
  <c r="R73" i="1"/>
  <c r="Q73" i="1"/>
  <c r="S72" i="1"/>
  <c r="R72" i="1"/>
  <c r="Q72" i="1"/>
  <c r="S71" i="1"/>
  <c r="R71" i="1"/>
  <c r="Q71" i="1"/>
  <c r="S70" i="1"/>
  <c r="R70" i="1"/>
  <c r="Q70" i="1"/>
  <c r="S69" i="1"/>
  <c r="R69" i="1"/>
  <c r="Q69" i="1"/>
  <c r="S68" i="1"/>
  <c r="R68" i="1"/>
  <c r="Q68" i="1"/>
  <c r="S67" i="1"/>
  <c r="R67" i="1"/>
  <c r="Q67" i="1"/>
  <c r="S66" i="1"/>
  <c r="R66" i="1"/>
  <c r="Q66" i="1"/>
  <c r="S65" i="1"/>
  <c r="R65" i="1"/>
  <c r="Q65" i="1"/>
  <c r="S64" i="1"/>
  <c r="R64" i="1"/>
  <c r="Q64" i="1"/>
  <c r="S63" i="1"/>
  <c r="R63" i="1"/>
  <c r="Q63" i="1"/>
  <c r="S62" i="1"/>
  <c r="R62" i="1"/>
  <c r="Q62" i="1"/>
  <c r="S61" i="1"/>
  <c r="R61" i="1"/>
  <c r="Q61" i="1"/>
  <c r="S60" i="1"/>
  <c r="R60" i="1"/>
  <c r="Q60" i="1"/>
  <c r="S59" i="1"/>
  <c r="R59" i="1"/>
  <c r="Q59" i="1"/>
  <c r="S58" i="1"/>
  <c r="R58" i="1"/>
  <c r="Q58" i="1"/>
  <c r="S57" i="1"/>
  <c r="R57" i="1"/>
  <c r="Q57" i="1"/>
  <c r="S56" i="1"/>
  <c r="R56" i="1"/>
  <c r="Q56" i="1"/>
  <c r="S55" i="1"/>
  <c r="R55" i="1"/>
  <c r="Q55" i="1"/>
  <c r="S54" i="1"/>
  <c r="R54" i="1"/>
  <c r="Q54" i="1"/>
  <c r="S53" i="1"/>
  <c r="R53" i="1"/>
  <c r="Q53" i="1"/>
  <c r="S52" i="1"/>
  <c r="R52" i="1"/>
  <c r="Q52" i="1"/>
  <c r="S51" i="1"/>
  <c r="R51" i="1"/>
  <c r="Q51" i="1"/>
  <c r="S50" i="1"/>
  <c r="R50" i="1"/>
  <c r="Q50" i="1"/>
  <c r="S49" i="1"/>
  <c r="R49" i="1"/>
  <c r="Q49" i="1"/>
  <c r="S48" i="1"/>
  <c r="R48" i="1"/>
  <c r="Q48" i="1"/>
  <c r="S47" i="1"/>
  <c r="R47" i="1"/>
  <c r="Q47" i="1"/>
  <c r="S46" i="1"/>
  <c r="R46" i="1"/>
  <c r="Q46" i="1"/>
  <c r="S45" i="1"/>
  <c r="R45" i="1"/>
  <c r="Q45" i="1"/>
  <c r="S44" i="1"/>
  <c r="R44" i="1"/>
  <c r="Q44" i="1"/>
  <c r="S43" i="1"/>
  <c r="R43" i="1"/>
  <c r="Q43" i="1"/>
  <c r="S42" i="1"/>
  <c r="R42" i="1"/>
  <c r="Q42" i="1"/>
  <c r="S41" i="1"/>
  <c r="R41" i="1"/>
  <c r="Q41" i="1"/>
  <c r="S40" i="1"/>
  <c r="R40" i="1"/>
  <c r="Q40" i="1"/>
  <c r="S39" i="1"/>
  <c r="R39" i="1"/>
  <c r="Q39" i="1"/>
  <c r="S38" i="1"/>
  <c r="R38" i="1"/>
  <c r="Q38" i="1"/>
  <c r="S37" i="1"/>
  <c r="R37" i="1"/>
  <c r="Q37" i="1"/>
  <c r="S36" i="1"/>
  <c r="R36" i="1"/>
  <c r="Q36" i="1"/>
  <c r="S35" i="1"/>
  <c r="R35" i="1"/>
  <c r="Q35" i="1"/>
  <c r="S34" i="1"/>
  <c r="R34" i="1"/>
  <c r="Q34" i="1"/>
  <c r="S33" i="1"/>
  <c r="R33" i="1"/>
  <c r="Q33" i="1"/>
  <c r="S32" i="1"/>
  <c r="R32" i="1"/>
  <c r="Q32" i="1"/>
  <c r="S31" i="1"/>
  <c r="R31" i="1"/>
  <c r="Q31" i="1"/>
  <c r="S30" i="1"/>
  <c r="R30" i="1"/>
  <c r="Q30" i="1"/>
  <c r="S29" i="1"/>
  <c r="R29" i="1"/>
  <c r="Q29" i="1"/>
  <c r="S28" i="1"/>
  <c r="R28" i="1"/>
  <c r="Q28" i="1"/>
  <c r="S27" i="1"/>
  <c r="R27" i="1"/>
  <c r="Q27" i="1"/>
  <c r="S26" i="1"/>
  <c r="R26" i="1"/>
  <c r="Q26" i="1"/>
  <c r="S25" i="1"/>
  <c r="R25" i="1"/>
  <c r="Q25" i="1"/>
  <c r="S24" i="1"/>
  <c r="R24" i="1"/>
  <c r="Q24" i="1"/>
  <c r="S23" i="1"/>
  <c r="R23" i="1"/>
  <c r="Q23" i="1"/>
  <c r="S22" i="1"/>
  <c r="R22" i="1"/>
  <c r="Q22" i="1"/>
  <c r="S21" i="1"/>
  <c r="R21" i="1"/>
  <c r="Q21" i="1"/>
  <c r="S20" i="1"/>
  <c r="R20" i="1"/>
  <c r="Q20" i="1"/>
  <c r="S19" i="1"/>
  <c r="R19" i="1"/>
  <c r="Q19" i="1"/>
  <c r="S18" i="1"/>
  <c r="R18" i="1"/>
  <c r="Q18" i="1"/>
  <c r="S17" i="1"/>
  <c r="R17" i="1"/>
  <c r="Q17" i="1"/>
  <c r="S16" i="1"/>
  <c r="R16" i="1"/>
  <c r="Q16" i="1"/>
  <c r="S15" i="1"/>
  <c r="R15" i="1"/>
  <c r="Q15" i="1"/>
  <c r="S14" i="1"/>
  <c r="R14" i="1"/>
  <c r="Q14" i="1"/>
  <c r="S13" i="1"/>
  <c r="R13" i="1"/>
  <c r="Q13" i="1"/>
  <c r="S12" i="1"/>
  <c r="R12" i="1"/>
  <c r="Q12" i="1"/>
  <c r="S11" i="1"/>
  <c r="R11" i="1"/>
  <c r="Q11" i="1"/>
  <c r="S10" i="1"/>
  <c r="R10" i="1"/>
  <c r="Q10" i="1"/>
  <c r="S9" i="1"/>
  <c r="S86" i="1" s="1"/>
  <c r="R9" i="1"/>
  <c r="Q9" i="1"/>
  <c r="S8" i="1"/>
  <c r="R8" i="1"/>
  <c r="Q8" i="1"/>
  <c r="S7" i="1"/>
  <c r="R7" i="1"/>
  <c r="R86" i="1" s="1"/>
  <c r="Q7" i="1"/>
  <c r="Q86" i="1" s="1"/>
  <c r="O88" i="1" l="1"/>
  <c r="P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
    <author>tc={6330C6C7-9286-44D8-9FCA-C9C78B116342}</author>
    <author>tc={B20D0262-1F45-41E1-BF6B-E77B8BFC8BC9}</author>
    <author>tc={B70649C6-B12D-4AA6-AFE9-BA118D2EB755}</author>
    <author>tc={3D0E5011-060B-47B7-8125-2139FB0D483D}</author>
    <author>tc={040B8597-2798-4E10-9519-BAB92DCD17BB}</author>
    <author>tc={679A4D01-0E1A-4ED9-84B0-AD395FC4CE33}</author>
    <author>tc={301BA277-BB69-45D9-993E-4F0A80C921C5}</author>
    <author>tc={0C489145-9F4F-46B9-827A-EBD0AFFA47D8}</author>
    <author>tc={6FB13B86-FB53-4AA8-B65B-AB478987DAC2}</author>
    <author>tc={A4402759-B722-4E2F-B9E4-5C5AFBF40309}</author>
    <author>tc={EACC10C4-4550-4EA3-B270-8EF26DE70464}</author>
    <author>tc={AE65FE2B-E2CD-4C2C-9151-FFF5165F5BAD}</author>
    <author>tc={80673A34-324B-474A-A8F1-8FAF1A7EF143}</author>
    <author>tc={04925C91-42B6-4FDC-8453-ECB52752745C}</author>
    <author>tc={DB9323D5-C7D2-4211-8485-9CB9773C714E}</author>
    <author>tc={759D7873-CAD0-43E5-B19D-5DDFF46BEF4C}</author>
    <author>tc={BF02B01B-34AF-4ED2-B6E3-FADE5FEC96D5}</author>
    <author>tc={B99D634D-C71F-40BD-AEDD-7DDE40FDC376}</author>
    <author>tc={BA243143-9CDA-474D-AF8F-6DB520E832E7}</author>
    <author>tc={94EA0645-1D5E-46BA-94F1-B891C9DE2C37}</author>
    <author>tc={6552BB7A-7C31-4F98-A270-34370220671D}</author>
    <author>tc={A88E5506-D1C6-453C-8E39-848E27B52AFF}</author>
    <author>tc={BF27799E-3589-419E-91B8-3CA73335DD55}</author>
    <author>tc={2AEE90A9-EF9F-4718-A26E-94D4C957BF4D}</author>
    <author>tc={A2B9912E-4A3D-4C7F-BDFA-62CC3C5A893C}</author>
    <author>tc={92D3D63F-14D7-417A-B9F9-5AD96F9843C1}</author>
    <author>tc={792B1B36-C8F2-4E26-AE75-0CDBF3F2F729}</author>
    <author>tc={E61B1DEE-E5F3-4DAC-8E86-A7F9ACFBE764}</author>
    <author>tc={B62DF607-4698-45C3-B1B2-76BAD076247B}</author>
    <author>tc={6E65B2F5-4A65-4162-B95C-2A83BBCC6DCC}</author>
    <author>tc={3178F57D-3CBD-471B-A45C-37D51387BD80}</author>
    <author>tc={C742B26E-AD54-4712-9559-0110FD5C4F13}</author>
    <author>tc={633EBA09-6ADC-48CE-A6DA-9F3160AA0755}</author>
    <author>tc={6618DCEC-81CC-4969-9FF0-DD8EB92C88CF}</author>
  </authors>
  <commentList>
    <comment ref="G6" authorId="0" shapeId="0" xr:uid="{183C2D61-A7D8-487C-9C88-1DC1C4328CB1}">
      <text>
        <r>
          <rPr>
            <b/>
            <sz val="9"/>
            <color indexed="81"/>
            <rFont val="Tahoma"/>
            <charset val="1"/>
          </rPr>
          <t>USER:</t>
        </r>
        <r>
          <rPr>
            <sz val="9"/>
            <color indexed="81"/>
            <rFont val="Tahoma"/>
            <charset val="1"/>
          </rPr>
          <t xml:space="preserve">
Una vez formuladas se define el cronogramna de ejecución asignando las intervenciones o atuaciónes o iniciativas que se ejecutan en el presente año para darle cumplimiento a la operación. </t>
        </r>
      </text>
    </comment>
    <comment ref="L6" authorId="1" shapeId="0" xr:uid="{D0F0786D-6332-4612-B626-BEF7855E9EED}">
      <text>
        <r>
          <rPr>
            <sz val="10"/>
            <color indexed="8"/>
            <rFont val="Arial"/>
          </rPr>
          <t xml:space="preserve">Establece si la actividad se ejecutó o no.
</t>
        </r>
      </text>
    </comment>
    <comment ref="M6" authorId="1" shapeId="0" xr:uid="{FFB31CA9-9546-43B4-9679-B9C08377A7A0}">
      <text>
        <r>
          <rPr>
            <sz val="10"/>
            <color indexed="8"/>
            <rFont val="Arial"/>
          </rPr>
          <t xml:space="preserve">Establece si los temas tratados en la Asistencia técnica se requiren en el establecimiento educativo.
</t>
        </r>
      </text>
    </comment>
    <comment ref="N6" authorId="1" shapeId="0" xr:uid="{C400CBDC-EE67-47E3-B2EE-6D236A2807CA}">
      <text>
        <r>
          <rPr>
            <sz val="10"/>
            <color indexed="8"/>
            <rFont val="Arial"/>
          </rPr>
          <t xml:space="preserve">
Establece si la Asistecia técnica recibida fue acertada, adecuada, eficaz, conveniente, correspondiente, apropiada.
</t>
        </r>
      </text>
    </comment>
    <comment ref="O6" authorId="1" shapeId="0" xr:uid="{09C5CAA5-C1BD-479C-9CA3-7B501D70381E}">
      <text>
        <r>
          <rPr>
            <sz val="10"/>
            <color indexed="8"/>
            <rFont val="Arial"/>
          </rPr>
          <t>Establece si la la Asistencia técnica llegó hasta la esencia del tema en cuestión y no se quedó en lo aparente o superficial del asunto.</t>
        </r>
      </text>
    </comment>
    <comment ref="P6" authorId="1" shapeId="0" xr:uid="{C47587CE-1F93-46C6-953B-0D7C8A797680}">
      <text>
        <r>
          <rPr>
            <sz val="10"/>
            <color indexed="8"/>
            <rFont val="Arial"/>
          </rPr>
          <t>Establece si la Asistencia técnica se realizó en el contexto, espacio y tiempo que se necesitaba, para lograr algún tipo de mejora en el establecimiento.</t>
        </r>
      </text>
    </comment>
    <comment ref="G9" authorId="2" shapeId="0" xr:uid="{6330C6C7-9286-44D8-9FCA-C9C78B116342}">
      <text>
        <t>[Comentario encadenado]
Su versión de Excel le permite leer este comentario encadenado; sin embargo, las ediciones que se apliquen se quitarán si el archivo se abre en una versión más reciente de Excel. Más información: https://go.microsoft.com/fwlink/?linkid=870924
Comentario:
    Solicitud a ajustes al SIEE</t>
      </text>
    </comment>
    <comment ref="G11" authorId="3" shapeId="0" xr:uid="{B20D0262-1F45-41E1-BF6B-E77B8BFC8BC9}">
      <text>
        <t>[Comentario encadenado]
Su versión de Excel le permite leer este comentario encadenado; sin embargo, las ediciones que se apliquen se quitarán si el archivo se abre en una versión más reciente de Excel. Más información: https://go.microsoft.com/fwlink/?linkid=870924
Comentario:
    Plan de Asesoría Técnica Integral dirigido a 50 sedes/jornadas de Instituciones Educativas posicionadas en la categoría “D” de desempeño conforme a la clasificación que publica el ICFES.
OBJETIVO
Mejorar los promedios, niveles de desempeño, desviación estándar y en general los aprendizajes de las pruebas SABER 11 que conduzcan a mejorar la clasificación institucional de 50 sedes/jornadas con categoría D.
META
Incrementar en una décima el índice total que genere ascenso de categoría a por lo menos a 15 sedes/jornadas a una categoría superior.
ACTIVIDAD.
 ATI en interpretación y uso de los resultados de las Pruebas SABER 11º y definición o ajustes a planes de mejora.
TIEMPO.
Grupo No. 1
24/05/2021.
Grupo No. 2
25/05/2021
Grupo No. 3
26/05/2021 Líder de Evaluación
DISTRIBUCIÓN.
Grupo No. 1:
IE LA TROJA - Sede Única
IE SAN MIGUEL - Sede Única
IE ANACLETO GARCIA - Sede Única
IE SANTA ANA - Sede Única
IE NICOLAS GARCIA BAHAMON - Sede Única
I.E. JESUS MARIA AGUIRRE CHARRY - DINDAL No Única
IE SAN ALFONSO - Sede Única
IE LA ARCADIA - EL MESON No Única
IE LA PERDIZ - Sede Única
IE AGROPECUARIA DE AIPE - Sede Única
IE EL PARAISO - Sede Única
IE LA VEGA - Sede Única
IE LA CEJA MESITAS - Sede Única
IE NILO - Sede Única
IE LA ASUNCION - Sede Única
Grupo No. 2
IE LA TROJA - Sede Única
IE SAN MIGUEL - Sede Única
IE ANACLETO GARCIA - Sede Única
IE SANTA ANA - Sede Única
IE NICOLAS GARCIA BAHAMON - Sede Única
I.E. JESUS MARIA AGUIRRE CHARRY - DINDAL No Única
IE SAN ALFONSO - Sede Única
IE LA ARCADIA - EL MESON No Única
IE LA PERDIZ - Sede Única
IE AGROPECUARIA DE AIPE - Sede Única
IE EL PARAISO - Sede Única
IE LA VEGA - Sede Única
IE LA CEJA MESITAS - Sede Única
IE NILO - Sede Única
IE LA ASUNCION - Sede Única
Grupo No. 3
IE LA TROJA - Sede Única
IE SAN MIGUEL - Sede Única
IE ANACLETO GARCIA - Sede Única
IE SANTA ANA - Sede Única
IE NICOLAS GARCIA BAHAMON - Sede Única
I.E. JESUS MARIA AGUIRRE CHARRY - DINDAL No Única
IE SAN ALFONSO - Sede Única
IE LA ARCADIA - EL MESON No Única
IE LA PERDIZ - Sede Única
IE AGROPECUARIA DE AIPE - Sede Única
IE EL PARAISO - Sede Única
IE LA VEGA - Sede Única
IE LA CEJA MESITAS - Sede Única
IE NILO - Sede Única
IE LA ASUNCION - Sede Única
IE SANTA RITA - Sede Única
IE QUEBRADON SUR - Sede Única
IE AMELIA PERDOMO DE GARCIA No Única
RESPONSABLE:
Líder Proceso de Evaluación.</t>
      </text>
    </comment>
    <comment ref="G12" authorId="4" shapeId="0" xr:uid="{B70649C6-B12D-4AA6-AFE9-BA118D2EB755}">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Promover la participación de las Instituciones Educativas Públicas y Privadas en la estrategia de evaluación por competencias que presenta el MEN y el ICFES “Evaluara para Avanzar de 3º. A 11º.”</t>
      </text>
    </comment>
    <comment ref="G13" authorId="5" shapeId="0" xr:uid="{3D0E5011-060B-47B7-8125-2139FB0D483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ATI para inscripción y registro de alumnos de último en las Pruebas SABER 11o.
</t>
      </text>
    </comment>
    <comment ref="G14" authorId="6" shapeId="0" xr:uid="{040B8597-2798-4E10-9519-BAB92DCD17BB}">
      <text>
        <t>[Comentario encadenado]
Su versión de Excel le permite leer este comentario encadenado; sin embargo, las ediciones que se apliquen se quitarán si el archivo se abre en una versión más reciente de Excel. Más información: https://go.microsoft.com/fwlink/?linkid=870924
Comentario:
    Socializar la Res. No. 007 expedida por la SED, la cual define un cronograma para la organización del proceso de evaluación anual de desempeño para docentes y directivos docentes.
Definición grupo de rectores, sujetos de evaluación anual de desempeño y periodo de prueba.
Reunión grupo de evaluadores de rectores.
Respuesta:
    Expedición y socialización de la Res. No. 1369 por medio de la cual se asignan los evaluadores de los rectores-.</t>
      </text>
    </comment>
    <comment ref="G15" authorId="7" shapeId="0" xr:uid="{679A4D01-0E1A-4ED9-84B0-AD395FC4CE33}">
      <text>
        <t>[Comentario encadenado]
Su versión de Excel le permite leer este comentario encadenado; sin embargo, las ediciones que se apliquen se quitarán si el archivo se abre en una versión más reciente de Excel. Más información: https://go.microsoft.com/fwlink/?linkid=870924
Comentario:
    Capacitar a rectores en periodo de prueba sobre el proceso de evaluación anual  de desempeño y periodo de prueba de docenes y directivos docentes.</t>
      </text>
    </comment>
    <comment ref="G17" authorId="8" shapeId="0" xr:uid="{301BA277-BB69-45D9-993E-4F0A80C921C5}">
      <text>
        <t>[Comentario encadenado]
Su versión de Excel le permite leer este comentario encadenado; sin embargo, las ediciones que se apliquen se quitarán si el archivo se abre en una versión más reciente de Excel. Más información: https://go.microsoft.com/fwlink/?linkid=870924
Comentario:
    Seguimiento final al proceso de evaluación anual de desempeño de docentes y directivos docentes año 2020.
Proyección resoluciones que atienden los recursos interpuestos por los docentes en la instancia de apelación, competencia del Despacho.</t>
      </text>
    </comment>
    <comment ref="G18" authorId="9" shapeId="0" xr:uid="{0C489145-9F4F-46B9-827A-EBD0AFFA47D8}">
      <text>
        <t>[Comentario encadenado]
Su versión de Excel le permite leer este comentario encadenado; sin embargo, las ediciones que se apliquen se quitarán si el archivo se abre en una versión más reciente de Excel. Más información: https://go.microsoft.com/fwlink/?linkid=870924
Comentario:
    Seguimiento para subir información sobre contribuciones, criterios de evaluación y evidencias sobre EDA 2021 el 31 de mayo de 2021.</t>
      </text>
    </comment>
    <comment ref="G22" authorId="10" shapeId="0" xr:uid="{6FB13B86-FB53-4AA8-B65B-AB478987DAC2}">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realizará a 40 EE
Respuesta:
    27062021: Al revisar la actividad se decide replantearla, así: Acompañar la formulación de los Planes de mejoramiento institucional. </t>
      </text>
    </comment>
    <comment ref="G24" authorId="11" shapeId="0" xr:uid="{A4402759-B722-4E2F-B9E4-5C5AFBF4030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realizará a 40 EE</t>
      </text>
    </comment>
    <comment ref="G26" authorId="12" shapeId="0" xr:uid="{EACC10C4-4550-4EA3-B270-8EF26DE70464}">
      <text>
        <t>[Comentario encadenado]
Su versión de Excel le permite leer este comentario encadenado; sin embargo, las ediciones que se apliquen se quitarán si el archivo se abre en una versión más reciente de Excel. Más información: https://go.microsoft.com/fwlink/?linkid=870924
Comentario:
    se hará a 40 EE</t>
      </text>
    </comment>
    <comment ref="G27" authorId="13" shapeId="0" xr:uid="{AE65FE2B-E2CD-4C2C-9151-FFF5165F5BAD}">
      <text>
        <t>[Comentario encadenado]
Su versión de Excel le permite leer este comentario encadenado; sin embargo, las ediciones que se apliquen se quitarán si el archivo se abre en una versión más reciente de Excel. Más información: https://go.microsoft.com/fwlink/?linkid=870924
Comentario:
    foros, encuentros, seminarios, publicaciones, investigaciones, proyectos de aula.
1. Realizar Foro Educativo,  Encuentro  Departamental de experiencias Pedagógicas Significativas y el  reconocimiento a la labor docente dando aplicación a la Ordenanza No.080 de 2007: $250.000.000.
2. Supervisión Convenio 075 de 2019 - ONDAS: apoyo a 123 grupos de investigación año 2021:  $3.230.964.583
3. Supervisión Convenio 008 de 2020 - gestores de conocimiento - 30 semilleros de investigación de Instituciones de educación superior: $1.387.325.922
Respuesta:
    Febrero
1. Convocatoria para la participación de los docentes del Dpto en el Foro Educativo EDUCATECH realizado el 19 de febrero de 2021.
2. Supervisión - alistamiento para el lanzamiento de la convocatoria 2021.
3. supervisión - convocatoria para formación a través de talleres para docentes y estudiantes pertenecientes a semilleros de investigación de la IES
Respuesta:
    Marzo - Abril
1. Estructuración de Estudios previos para la realización del Foro Educativo en el mes de agosto.
2. ONDAS: elegidos los 123 grupos de investigación para ser acompañados en la presente vigencia - proceso de alistamiento para iniciar acompañamiento en la ruta metodológica.
3. Semilleros: Realización de talleres de formación para 200 estudiantes que pertenecen a semilleros de investigación de las instituciones de la Red de Universidades del Dpto.
Respuesta:
    Septiembre - Octubre:
1. Contrato 937 de 2021 con fecha de inicio 3 de septiembre para la realización del Foro Educativo Departamental y evaluación y asistencia técnica de las experiencias - El Foro se realizó el 24 de Sept. con la participación de más de 1400 docentes - Se están evaluando 53 ExPS con asistencia técnica para realizar posteriormente evento virtual de reconocimiento de las 10 mejores del departamento. Avance 60%
2. ONDAS: elegidos los 123 grupos de investigación para ser acompañados en la presente vigencia - proceso de acompañamiento en la ruta metodológica. Actualmente se está organizando el evento regional de proyectos ondas a realizarse en la ciudad de Neiva durante el mes de octubre. Avance 80%
3. Semilleros: Realización de talleres de formación para 200 estudiantes que pertenecen a semilleros de investigación de las instituciones de la Red de Universidades del Dpto. Avance en la estructuración y puesta en marcha de la plataforma para el repositorio de los semilleros de investigación del Dpto y toda la información de los proyectos que ellos desarrollen. - Se lanzó convocatoria para propuestas de investigación que se acompañarán durante 2022. Avance 40%</t>
      </text>
    </comment>
    <comment ref="G28" authorId="14" shapeId="0" xr:uid="{80673A34-324B-474A-A8F1-8FAF1A7EF143}">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actividad dirigida a la evaluación y acompañamiento de las ExPS se realizará a través de un proceso contractual. Proceso pendiente
Respuesta:
    Octubre - Diciembre
Esta actividad dirigida a la evaluación y acompañamiento de las ExPS se realiza en el marco del contrato 937 de 2021. Las Experiencias fueron evaluadas y asistidas técnicamente a través de diálogo directo con los líderes de las mismas y durante dos eventos, se realizó en uno, asistencia técnica a todos los docentes que desarrollan experiencias y que tienen oportunidades de mejora en la sistematización o se encuentran en ese proceso y otro para el reconocimiento de aquellas que se registraron en la actual vigencia y han alcanzado un buen nivel de desarrollo. Avance 100%</t>
      </text>
    </comment>
    <comment ref="G29" authorId="15" shapeId="0" xr:uid="{04925C91-42B6-4FDC-8453-ECB52752745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coordina con los establecimientos la publicación, socialización de las experiencias significativas de los establecimientos educativos; la gestión de alianzas entre los diferentes organismos de educación e investigación a nivel municipal, departamental, nacional e internacional) 
Feb.10.  Correo masivo con formato adjunto para relacionar experiencias.
Respuesta:
    Febrero: se está recolectando la información solicitada sobre las ExPS que se están desarrollando en las IE</t>
      </text>
    </comment>
    <comment ref="G30" authorId="16" shapeId="0" xr:uid="{DB9323D5-C7D2-4211-8485-9CB9773C714E}">
      <text>
        <t>[Comentario encadenado]
Su versión de Excel le permite leer este comentario encadenado; sin embargo, las ediciones que se apliquen se quitarán si el archivo se abre en una versión más reciente de Excel. Más información: https://go.microsoft.com/fwlink/?linkid=870924
Comentario:
    Lourdes:
Marzo-
3S- Reunión con Rectores y revisar la infraestructura de las IE que ofertan Educación Inicial y multigrado
Abril
Reunión Con Rectores revisar Mobiliario de las IE que ofertan Educación Inicial y multigrado </t>
      </text>
    </comment>
    <comment ref="G31" authorId="17" shapeId="0" xr:uid="{759D7873-CAD0-43E5-B19D-5DDFF46BEF4C}">
      <text>
        <t>[Comentario encadenado]
Su versión de Excel le permite leer este comentario encadenado; sin embargo, las ediciones que se apliquen se quitarán si el archivo se abre en una versión más reciente de Excel. Más información: https://go.microsoft.com/fwlink/?linkid=870924
Comentario:
    Abril:
2S. Presentación de resultados sobre Infraestructura (espacios)
Mayo:
3S. Socilaización del estudio sobre transferencia de Referentes técnicos.</t>
      </text>
    </comment>
    <comment ref="G32" authorId="18" shapeId="0" xr:uid="{BF02B01B-34AF-4ED2-B6E3-FADE5FEC96D5}">
      <text>
        <t>[Comentario encadenado]
Su versión de Excel le permite leer este comentario encadenado; sin embargo, las ediciones que se apliquen se quitarán si el archivo se abre en una versión más reciente de Excel. Más información: https://go.microsoft.com/fwlink/?linkid=870924
Comentario:
    Febrero: CONFERENCIAS
1S. Prácticas Pedagogicas que potencian el desarrollo y aprendizaje de los niños y las niñas. (5-02-2021)
2S. Armonización y Articulación curricular: Currículo basado en la experiencia (09-02-2021)
-Organización de la práctica pedagógica en el marco de la Alternancia. (12-02-2021)
3S. Diseño y generación de experiencias: Una mirada desde las estrategias pedagógicas de la Educación Inicial. (16-02-2021)
Generación de Ambientes pedagógicos para el desarrollo y el Apredizaje. (19-02-2021)
4S.Diseño y Generación de Experiencias: Una mirada desde las experiencias pedagógicas en la Educación Inicial.
Mayo: Caracterización de los Maestros de Educación Inicial.
Las Profesionales de apoyo mensualmente deben dar a conocer los DBA y Referente Técnicos.</t>
      </text>
    </comment>
    <comment ref="G33" authorId="19" shapeId="0" xr:uid="{B99D634D-C71F-40BD-AEDD-7DDE40FDC376}">
      <text>
        <t>[Comentario encadenado]
Su versión de Excel le permite leer este comentario encadenado; sin embargo, las ediciones que se apliquen se quitarán si el archivo se abre en una versión más reciente de Excel. Más información: https://go.microsoft.com/fwlink/?linkid=870924
Comentario:
    Febrero: 
Se presta asistencia técnica a los prestadores para que puedan actualizar la información en el RUPEI.
Marzo:
Reunión con los prestadores de Educación Inicial.</t>
      </text>
    </comment>
    <comment ref="G34" authorId="20" shapeId="0" xr:uid="{BA243143-9CDA-474D-AF8F-6DB520E832E7}">
      <text>
        <t>[Comentario encadenado]
Su versión de Excel le permite leer este comentario encadenado; sin embargo, las ediciones que se apliquen se quitarán si el archivo se abre en una versión más reciente de Excel. Más información: https://go.microsoft.com/fwlink/?linkid=870924
Comentario:
    En las visitas insitu se revisarán las tareas y compromisos dejados en las capacitaciones en cuanto a los Referentes Técnicos.</t>
      </text>
    </comment>
    <comment ref="G35" authorId="21" shapeId="0" xr:uid="{94EA0645-1D5E-46BA-94F1-B891C9DE2C37}">
      <text>
        <t>[Comentario encadenado]
Su versión de Excel le permite leer este comentario encadenado; sin embargo, las ediciones que se apliquen se quitarán si el archivo se abre en una versión más reciente de Excel. Más información: https://go.microsoft.com/fwlink/?linkid=870924
Comentario:
    Mayo:
3S. Reunión con Rectores para conocer las dificultades en el seguimiento de los niños que no se matriculan. 
Dar a conocer los beneficios que tienen las familias al ingresar al sistema educativo.</t>
      </text>
    </comment>
    <comment ref="G36" authorId="22" shapeId="0" xr:uid="{6552BB7A-7C31-4F98-A270-34370220671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Abril:
3S. Discusión sobre los avances en el diligenciamiento del RUPEI
</t>
      </text>
    </comment>
    <comment ref="G37" authorId="23" shapeId="0" xr:uid="{A88E5506-D1C6-453C-8E39-848E27B52AFF}">
      <text>
        <t>[Comentario encadenado]
Su versión de Excel le permite leer este comentario encadenado; sin embargo, las ediciones que se apliquen se quitarán si el archivo se abre en una versión más reciente de Excel. Más información: https://go.microsoft.com/fwlink/?linkid=870924
Comentario:
    Dar a conocer los beneficios al estar en el sistema educativo, como el apoyo económico que brinda Prosperidad Social, SED.</t>
      </text>
    </comment>
    <comment ref="G38" authorId="24" shapeId="0" xr:uid="{BF27799E-3589-419E-91B8-3CA73335DD55}">
      <text>
        <t>[Comentario encadenado]
Su versión de Excel le permite leer este comentario encadenado; sin embargo, las ediciones que se apliquen se quitarán si el archivo se abre en una versión más reciente de Excel. Más información: https://go.microsoft.com/fwlink/?linkid=870924
Comentario:
    Julio:
4S. Socializar los avances en la aplicación de refrentes.
Realizar un balance a que IE y prestadores de Educación Inicial hemos llegado.</t>
      </text>
    </comment>
    <comment ref="G39" authorId="25" shapeId="0" xr:uid="{2AEE90A9-EF9F-4718-A26E-94D4C957BF4D}">
      <text>
        <t>[Comentario encadenado]
Su versión de Excel le permite leer este comentario encadenado; sin embargo, las ediciones que se apliquen se quitarán si el archivo se abre en una versión más reciente de Excel. Más información: https://go.microsoft.com/fwlink/?linkid=870924
Comentario:
    Trabajo a realizar con las profesionales de apoyo, Docentes y Directivos Docentes, Mensualmente se debe convocar a reuniones con los padres de familia para dar a conocer la importancia de Educación Inicial y las ventajas de llevar el niño a la escuela.</t>
      </text>
    </comment>
    <comment ref="G40" authorId="26" shapeId="0" xr:uid="{A2B9912E-4A3D-4C7F-BDFA-62CC3C5A893C}">
      <text>
        <t>[Comentario encadenado]
Su versión de Excel le permite leer este comentario encadenado; sin embargo, las ediciones que se apliquen se quitarán si el archivo se abre en una versión más reciente de Excel. Más información: https://go.microsoft.com/fwlink/?linkid=870924
Comentario:
    Febrero:
1 a 4S. Compartir información sobre registro y actualización de prestadores. 
Marzo:
Se debe convocar a los prestadores de educación inicial a capacitación.</t>
      </text>
    </comment>
    <comment ref="G41" authorId="27" shapeId="0" xr:uid="{92D3D63F-14D7-417A-B9F9-5AD96F9843C1}">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 
1 a 3S. Visitas de verificación de condiciones in situ a los nuevos prestadores de Educación Inicial.</t>
      </text>
    </comment>
    <comment ref="G42" authorId="28" shapeId="0" xr:uid="{792B1B36-C8F2-4E26-AE75-0CDBF3F2F72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Presentación en sesión con directivos docentes del departamento los resultados del análisis diagnóstico realizado en el año 2020 sobre la construcción de los PEGR y los proyectos pedagógicos. Concertación de cronograma de actualización de los Planes y proyectos. Primera semana de marzo de 2021.
Respuesta:
    Se remitió a los EE el estudio del diagnóstico de riesgos y el estado de formulación de los planes y proyectos pedagógicos diagnosticados en el 2020 y el documento de “Orientaciones para el abordaje pedagógico de los riesgos a partir de la transversalidad” y, se orientó a los directivos docentes en  sesión virtual sobre la identificación, análisis y priorización de los riesgos (naturales, socio-naturales y antrópicos) en las diferentes sedes escolares, que faciliten la reformulación de los planes, programas y proyectos pedagógicos que mitiguen las problemáticas de las comunidades educativas.
</t>
      </text>
    </comment>
    <comment ref="G43" authorId="29" shapeId="0" xr:uid="{E61B1DEE-E5F3-4DAC-8E86-A7F9ACFBE76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Presentación y orientación a los directivos docentes los lineamientos actualizados para la construcción de los planes y proyectos establecidos en el documento de los lineamientos para la construcción del PEI y el de “Orientaciones para el abordaje pedagógico de los riesgos a partir de la transversalidad”.
</t>
      </text>
    </comment>
    <comment ref="G44" authorId="30" shapeId="0" xr:uid="{B62DF607-4698-45C3-B1B2-76BAD076247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Construir instrumento de chequeo para registrar los compromisos pactados con las instituciones Educativas.
Hacer seguimiento y retroalimentación sobre la construcción o actualización de los PEGR Y proyectos pedagógicos transversales.
</t>
      </text>
    </comment>
    <comment ref="G45" authorId="0" shapeId="0" xr:uid="{BD93DB3E-A11A-49EE-A43B-9190EDFF0734}">
      <text>
        <r>
          <rPr>
            <b/>
            <sz val="9"/>
            <color indexed="81"/>
            <rFont val="Tahoma"/>
            <charset val="1"/>
          </rPr>
          <t>USER: IniciativaS, Actuaciones o Intervenciones:
Participación en las  acciones desarrolladas a través de los siguientes comités:
1.      Comité Dptal. de Convivencia Escolar.
2.      Comité Dptal. de Riesgos.
3.      Comité Dptal. de Drogas.
4.      Comité Dptal. de Educación Ambiental
5.      Comités de Víctimas.
6.      Mesa Dptal. de Primera infancia, Infancia y Adolescencia.
7.      Comisión Intersectorial de Coordinación para la Implementación de la Política Pública  de Equidad de Género - CICIPPEG, entre otros.</t>
        </r>
        <r>
          <rPr>
            <sz val="9"/>
            <color indexed="81"/>
            <rFont val="Tahoma"/>
            <charset val="1"/>
          </rPr>
          <t xml:space="preserve">
Actualizar los establecimiemitos educativos oficiales, como consecuencia los resultados de la Coordinación intersectorial y programación de acciones de mitigación de riesgos y problemáticas naturales, socionaturales y antrópicas en los EE y sus entornos.
Abogar por actividades formativas en el entorno educativo, hogareño y comunitario que mitiguen el ideario suicida, el consumo de SPA,  el embarazo en adolescentes y todas las formas de maltrato y  violencia.</t>
        </r>
      </text>
    </comment>
    <comment ref="G47" authorId="31" shapeId="0" xr:uid="{6E65B2F5-4A65-4162-B95C-2A83BBCC6DCC}">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Elaboración por parte los EE de diagnósticos de situaciones que afectan la convivencia y la retroalimentación del Manual de convivencia escolar.
Seguimiento a los planes de acción de los comités de convivencia escolar en las actividades formuladas de promoción, prevención, atención y seguimiento a partir del diagnóstico de situaciones que afectan la convivencia escolar (tipo I, II y III).
</t>
      </text>
    </comment>
    <comment ref="G48" authorId="0" shapeId="0" xr:uid="{69EABB15-11A4-4417-A78A-00DE5B98DEFE}">
      <text>
        <r>
          <rPr>
            <b/>
            <sz val="9"/>
            <color indexed="81"/>
            <rFont val="Tahoma"/>
            <family val="2"/>
          </rPr>
          <t>USER:</t>
        </r>
        <r>
          <rPr>
            <sz val="9"/>
            <color indexed="81"/>
            <rFont val="Tahoma"/>
            <family val="2"/>
          </rPr>
          <t xml:space="preserve">
Seguimiento a la operatividad de las escuelas de padres.</t>
        </r>
      </text>
    </comment>
    <comment ref="G50" authorId="0" shapeId="0" xr:uid="{6A14FD08-64BE-45C8-AF72-B58EECF66BBC}">
      <text>
        <r>
          <rPr>
            <b/>
            <sz val="9"/>
            <color indexed="81"/>
            <rFont val="Tahoma"/>
            <family val="2"/>
          </rPr>
          <t>USER:</t>
        </r>
        <r>
          <rPr>
            <sz val="9"/>
            <color indexed="81"/>
            <rFont val="Tahoma"/>
            <family val="2"/>
          </rPr>
          <t xml:space="preserve">
 Direccionar con los establecimientos educativos instancias y mecanismos de concertación y coordinación intersectorial para la implementación de Proyectos Pedagógicos Transversales.</t>
        </r>
      </text>
    </comment>
    <comment ref="G51" authorId="32" shapeId="0" xr:uid="{3178F57D-3CBD-471B-A45C-37D51387BD80}">
      <text>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a los E.E. informes sobre la implementación de acciones de los proyectos Pedagógicos</t>
      </text>
    </comment>
    <comment ref="G52" authorId="33" shapeId="0" xr:uid="{C742B26E-AD54-4712-9559-0110FD5C4F13}">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Investigación de las etnias desde las temporalidades de la conquista peninsular en territorios del Alto Magdalena.
Edición y publicación de textos didacticos relacionados con las etnias del territorio huilense.
</t>
      </text>
    </comment>
    <comment ref="G53" authorId="0" shapeId="0" xr:uid="{D077DA51-241F-40E0-BF1A-8122E593C326}">
      <text>
        <r>
          <rPr>
            <sz val="11"/>
            <color theme="1"/>
            <rFont val="Calibri"/>
            <family val="2"/>
            <scheme val="minor"/>
          </rPr>
          <t xml:space="preserve">USER:
ESTAS SERÍAN INICIATIVAS QUE USTED PODRÍA GESTAR PARA CUMPLIR ESTA ACTIVIDAD (Acompañar...)
Fortalecimiento de los procesos de Articulación con las IES, para el acceso a la educación terciaria y superior. (Invitación a la Red de Universidades a que se vinculen en la articulación  inter institucional con los EE del Departamento)
(Consolidación de la articulación con el sector empresarial, la educación superior y la educación para el trabajo).
El 29 de enero se dialogó con la U FET, para publicar el estudio previo en la pagina de SECOP e iniciar la firma del convenio.
Febrero 2. En reunión con la rectora de la Universidad UNAD, se socializó la oportunidad de realizar articulación con la educación media y se proyecto una reunión con ella y el gobernador para dialogar sobre ese aspecto.
</t>
        </r>
      </text>
    </comment>
    <comment ref="G54" authorId="0" shapeId="0" xr:uid="{51E2DCFA-D541-4044-9102-22477A274AFE}">
      <text>
        <r>
          <rPr>
            <sz val="11"/>
            <color theme="1"/>
            <rFont val="Calibri"/>
            <family val="2"/>
            <scheme val="minor"/>
          </rPr>
          <t>ESTAS SERÍAN INICIATIVAS QUE USTED PODRÍA GESTAR PARA CUMPLIR ESTA ACTIVIDAD (Seguimiento...)
Realizar seguimiento al proyecto de ciencia y tecnología y PDET, para vincular los EE en lo proyectos productivos de café y cacao.
Enero 28: Reunión con la USCO para socializar los ajustes del proyecto, 
Febrero 3: mesa técnica proyecto Red CEER Ciencia y Tecnología USCO
Febrero 5, reunión con los delegados de PDET con las distintas secretarias de la gobernación del Huila, para dar a conocer los proyectos, en especial los de educación con la caracterización de las IE para los laboratorios de café y cacao.
Febrero 9. Se convoca a reunión de seguimiento del proyecto PDET "Dotación AMBIENTES DE APRENDIZAJE PERTINENTES PARA PROYECTOS PEDAGÓGICOS PRODUCTIVOS, EN INSTITUCIONES EDUCATIVAS OFICIALES  Algeciras"</t>
        </r>
      </text>
    </comment>
    <comment ref="G55" authorId="0" shapeId="0" xr:uid="{8E515487-161B-481C-8796-FB11A2D2AA38}">
      <text>
        <r>
          <rPr>
            <sz val="11"/>
            <color theme="1"/>
            <rFont val="Calibri"/>
            <family val="2"/>
            <scheme val="minor"/>
          </rPr>
          <t>USER:
ESTAS SERÍAN INICIATIVAS QUE USTED PODRÍA GESTAR PARA CUMPLIR ESTA ACTIVIDAD (Direccionar...)
Fortalecimiento de los procesos de Articulación con el SENA, para la obtención de la doble certificación. (Invitar a los EE que están articulando  y tienen formación en competencias laborales a registrar a los Estudiantes que estén en practicas laborales, para que den cumplimiento al decreto 055 del 2015).
Febrero 4: Envío de las orientaciones para poder dar apertura a las fichas de caracterización y hacer la respectiva matricula de los aprendices que ingresan al grado decimo durante la presente vigencia, a las IE técnicas y que articulan
 </t>
        </r>
      </text>
    </comment>
    <comment ref="G56" authorId="0" shapeId="0" xr:uid="{BE8AE094-04A5-4250-9C52-C97F61CCB01E}">
      <text>
        <r>
          <rPr>
            <b/>
            <sz val="9"/>
            <color indexed="81"/>
            <rFont val="Tahoma"/>
            <family val="2"/>
          </rPr>
          <t>USER:</t>
        </r>
        <r>
          <rPr>
            <sz val="9"/>
            <color indexed="81"/>
            <rFont val="Tahoma"/>
            <family val="2"/>
          </rPr>
          <t xml:space="preserve">
ESTAS SERÍAN INICIATIVAS QUE USTED PODRÍA GESTAR PARA CUMPLIR ESTA ACTIVIDAD (Abogar...)
Invitar a los EE que estan articulando  y tienen formación en competencias laborales a registrar los proyecto de emprendimiento de los Estudiantes.
Mejoramiento de  infraestructura de instituciones educativas rurales, especialmente los ambientes destinados a la formación de la especialidad.
Dar seguimiento al proyecto de dotación de EE, en la dotación de la infra estrutura para los laboratorios en café y cacao.</t>
        </r>
      </text>
    </comment>
    <comment ref="G57" authorId="34" shapeId="0" xr:uid="{633EBA09-6ADC-48CE-A6DA-9F3160AA0755}">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informarán a las I.E.  para que conozcan la oferta de los créditos 
</t>
      </text>
    </comment>
    <comment ref="G60" authorId="35" shapeId="0" xr:uid="{6618DCEC-81CC-4969-9FF0-DD8EB92C88C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Formación de Docentes de ingles en aspectos didácticos y tecnológicos para escalar en en los niveles del MCE.  
Febrero 3 Socialización de las estrategias Pedagogicas con Rectores y directivos Docentes de la Gestión del Bilibguismo en las instituciones Educativas.
Febrero 11 convocatoria a 3 Instituciones Educativas para pertenecer  a la estrategía Conneting cultures.
Febrero 16 socialización por correos de  las estrategias del Programa  Nacional de Bilinguismo a las 177 Instituciones Educativas  </t>
      </text>
    </comment>
  </commentList>
</comments>
</file>

<file path=xl/sharedStrings.xml><?xml version="1.0" encoding="utf-8"?>
<sst xmlns="http://schemas.openxmlformats.org/spreadsheetml/2006/main" count="309" uniqueCount="294">
  <si>
    <t>SISTEMA DE GESTION:  MODELO INTEGRADO DE PLANEACIÓN Y GESTIÓN - MIPG</t>
  </si>
  <si>
    <t>Código : SED-C052-P626-F01</t>
  </si>
  <si>
    <t>Fecha de aprobación: 27 de agosto de 2020</t>
  </si>
  <si>
    <t xml:space="preserve">PLAN DE APOYO AL MEJORAMIENTO </t>
  </si>
  <si>
    <t>Versión: 5</t>
  </si>
  <si>
    <t>Pagina 1 de 1</t>
  </si>
  <si>
    <t>AÑO 2021</t>
  </si>
  <si>
    <t>MONITOREO</t>
  </si>
  <si>
    <t>EVALUACIÓN FINAL - PAM2021</t>
  </si>
  <si>
    <t>COMPONENTES</t>
  </si>
  <si>
    <t>UBICACIÓN GEOGRAFICA</t>
  </si>
  <si>
    <t>OBJETIVO ESTRATEGICO</t>
  </si>
  <si>
    <t>METAS</t>
  </si>
  <si>
    <t>INDICADORES</t>
  </si>
  <si>
    <t>ACCIONES (estratégicas)</t>
  </si>
  <si>
    <r>
      <t xml:space="preserve">ACTIVIDADES </t>
    </r>
    <r>
      <rPr>
        <b/>
        <sz val="10"/>
        <color indexed="10"/>
        <rFont val="Arial"/>
      </rPr>
      <t>(operaciones de ATI. Ver Lineamoentos V3)</t>
    </r>
  </si>
  <si>
    <t>RESPONSABLES</t>
  </si>
  <si>
    <t>PORCENTAJE 
DE AVANCE</t>
  </si>
  <si>
    <t>RAZONES</t>
  </si>
  <si>
    <t>OBSERVACIONES</t>
  </si>
  <si>
    <t xml:space="preserve">Cumplimiento </t>
  </si>
  <si>
    <t xml:space="preserve">Temática </t>
  </si>
  <si>
    <t>Pertinencia</t>
  </si>
  <si>
    <t xml:space="preserve">Profundidad </t>
  </si>
  <si>
    <t>Oportunidad</t>
  </si>
  <si>
    <t>≤ 79%:
DEFICIENTE</t>
  </si>
  <si>
    <t>80 AL 89%:
ACEPTABLE</t>
  </si>
  <si>
    <t>≥ 90%: 
EXCELENTE</t>
  </si>
  <si>
    <t>ACOMPAÑAMIENTO A EESTABLECIMIENTOS EDUCATIVOS</t>
  </si>
  <si>
    <t xml:space="preserve">El PAM se ejecutará en 128 establecimientos oficiales rurales, 49 establecimiento oficiales urbanos, 5 No oficiales rurales y  47 No oficiales urbanos, en los 35 municipios no certificados </t>
  </si>
  <si>
    <r>
      <t xml:space="preserve">Desarrollar Asistencia Técnica Integral (ATI) en los Establecimientos Educativos de los  municipios no certificados, para contribuir al mejoramientos de los conocomientos, actitudes y prácticas de sus integrantes </t>
    </r>
    <r>
      <rPr>
        <sz val="9"/>
        <color indexed="17"/>
        <rFont val="Arial"/>
        <family val="2"/>
      </rPr>
      <t>(competencias y desempeños en los procesos de aprendizaje).</t>
    </r>
  </si>
  <si>
    <t>Servicio de orientación vocacional para escolares de establecimientos educativo oficiales</t>
  </si>
  <si>
    <t>Estudiantes vinculados a procesos de orientación vocacional</t>
  </si>
  <si>
    <t>Gestionar el proceso de evaluación interna y externa de estudiantes</t>
  </si>
  <si>
    <t>Acompañar a los Establecimientos Educativos para la definición e implementación del Sistema Institucional de evaluación de estudiantes (SIEE)</t>
  </si>
  <si>
    <t>Darío Antonio Gómez Guerra</t>
  </si>
  <si>
    <t>Se brindo asesoría técnica integral sobre el Sistema Institucional de Evaluación SIEE en coordinación con la subdirección de referentes y evaluación del MEN con una amplia participación de Docentes y Directivos.</t>
  </si>
  <si>
    <t>Verificación compartida sobre las estrategias institucionales para la evaluación de estudiantes.</t>
  </si>
  <si>
    <t>Año de transición debido a incorporación de nuevas estrategias de evaluación escolar interna.
Pendiente el reporte de ajustes al Portal Educativo de 52 EE.</t>
  </si>
  <si>
    <t>Realizar seguimiento a la implementación del SIEE en establecimientos oficiales y privados.</t>
  </si>
  <si>
    <t>Seguimiento a modificaciones en los SIEE con base en las orientaciones dadas por el MEN y SED.</t>
  </si>
  <si>
    <t>Acompañar los establecimientos oficiales y no oficiales, en la socialización de  los resultados de las evaluaciones externas de estudiantes.</t>
  </si>
  <si>
    <t>Asesoría para bajar los resultados de la página web del ICFES a EE para que estructuren y socialicen los resultados de las pruebas SABER 11o.
Se actualiza y publica el documento sobre el análisis de los resultados de las pruebas SABER año 2020.2. en el Portal Educativo y se rinde informe a los entes de control.</t>
  </si>
  <si>
    <t> </t>
  </si>
  <si>
    <t xml:space="preserve">Acompañar los Establecimientos Educativos en el análisis y uso de los resultados de las evaluaciones externas e internas para la definición de acciones de mejora en su Plan operativo anual. </t>
  </si>
  <si>
    <t>Se desarrollaron dos sesiones de las tres programadas en el Plan de Asesoría Técnica Integral dirigido a 50 sedes/jornadas de Instituciones Educativas posicionadas en la categoría “D” de desempeño conforme a la clasificación que publica el ICFES.</t>
  </si>
  <si>
    <t>Una sesión tuvo que ser cancelada por inasistencia de los invitados y dos contaron con muy baja asistencia por la posición presentada por los directivos con motivo del paro nacional que adelanta el magisterio.
Solicitud Planes de Mejora Instituciones Educativas.
Se definen criterios para la revisión de los planes de mejora de las Instituciones Educativas con categoría D de desempeño.</t>
  </si>
  <si>
    <t>Acompañar los establecimientos para la Definición e implementación de estrategias para el proceso de evaluación de estudiantes teniendo en cuenta la normatividad que lo rige.</t>
  </si>
  <si>
    <t>Se motiva , apoya y coordina el registro e inscripción de los docentes y estudiantes  de los grados 3o a 11o  a la estrategia de evaluación por competencias "Evaluar para Avanzar" inicialmente definida entre el 9 de junio y el 2 de julio. Conforme al informe final se registraron 586 sedes inscritas a la estrategia.
Se motiva, apoya y coordina el registro e inscripción de los estudiantes de 3579 a las Pruebas SABER 3579 en 7 EE de la SED HUILA.</t>
  </si>
  <si>
    <t>Realizar seguimiento  a la aplicación de evaluaciones externas y lineamientos para el análisis e interpretación de los resultados.</t>
  </si>
  <si>
    <t>Se apoya y coordina el registro e inscripción de los estudiantes de último año de las Instituciones Educativas a las Pruebas SABER 11o que se aplicaran al 21 y 22 de agosto del 2021. (10.000 alumnos)</t>
  </si>
  <si>
    <t xml:space="preserve">Servicio de asistencia técnica en educación inicial, preescolar, básica y media en 177 edstablecmientos oficiales y 47 no oficiales. </t>
  </si>
  <si>
    <t xml:space="preserve">No. de Establecimientos oficiales con Planes de formación docente formulados, a partir de los resultados de la evaluación de desempeño. </t>
  </si>
  <si>
    <t xml:space="preserve"> Gestionar el proceso de evaluación de docentes y directivos docentes</t>
  </si>
  <si>
    <t>Asesorar la organización del proceso de evaluación de docentes y directivos docentes,  mediante la expedición de resolución de acuerdo con la normatividad vigente y los lineamientos emanados por el Ministerio de Educación Nacional.</t>
  </si>
  <si>
    <t>Darío Antonio Góimez Guerra</t>
  </si>
  <si>
    <t>Se dan las orientaciones de rigor con la expedición de las Circulares No. 007 y 008 de 2021 sobre el conograma de evaluación anual de desempeño y  procedimientos para la entrega a las Secretaría de Educación.
Se adelantaron dos reuniones de asesoría técnica integran sobre el proceso de evaluación de rectores y coordinadores de las 4 zonas del Departamento, los días 3 y 4 de marzo de 2021</t>
  </si>
  <si>
    <t xml:space="preserve">Capacitar a rectores y directores rurales de establecimientos educativos  en el uso de los protocolos y de la metodología para el proceso de evaluación de desempeño de docentes y directivos docentes, y en el sentido que tiene la evaluación para el mejoramiento continuo de la calidad educativa. </t>
  </si>
  <si>
    <t>Se adelantó una reunión de ATI dirigida a tres rectores que actualmente se encuentran en Periodo de Prueba</t>
  </si>
  <si>
    <t xml:space="preserve">Orientar los establecimientos educativos oficiales en el análisis de los resultados territoriales de la evaluación de desempeño de docentes y directivos docentes con el fin de establecer acciones de mejora. </t>
  </si>
  <si>
    <t>Se actualizó el Informe sobre la evaluación de desempeño docente año 2020 y se publica en el Portal Educativo.</t>
  </si>
  <si>
    <t>Verificar que los establecimientos educativos oficiales apliquen las evaluaciones de periodo de prueba y desempeño anual, resuelvan los recursos de reposición y apelación y socialicen los resultados a los docentes y directivos docentes.</t>
  </si>
  <si>
    <t>Se hace seguimiento a través del sistema humano para verificar el cargue de la información contenida en los instrumentos de evaluación de desempeño anual.</t>
  </si>
  <si>
    <t>Pendiente la asignación de las valoraciones y recursos que puedan presentar los docentes y directivos docentes.</t>
  </si>
  <si>
    <t>Realizar seguimiento periódico a los establecimientos educativos en el desarrollo de la evaluación de desempeño de docentes y directivos docentes.</t>
  </si>
  <si>
    <t>Se consolida la información contenida en los formatos Código: SED-C052-P625-F01 y Código: SED-C052-P625-F05 sobre el proceso de autoevaluación institucional y Aspectos a mejorar con base en las falencias identificada en las gestiones.</t>
  </si>
  <si>
    <t>149 Instituciones Educativas más que 5 que adelantaron el proceso vía web formarán parte del Informe final. 23 I. E. no reportaron oportunamente los formatos pertinentes a través del Portal Educativo.</t>
  </si>
  <si>
    <t>No. de Establecimientos oficiales y no oficiales que desarrollan su Autoevaluación anual.</t>
  </si>
  <si>
    <t>Apoyo a la gestión de la Autoevaluación institucional.</t>
  </si>
  <si>
    <t xml:space="preserve">Orientar los establecimientos educativos oficiales y no oficiales para la implementación del proceso de autoevaluación institucional </t>
  </si>
  <si>
    <t>Se expide la Circular No. 60 del 2021, donde se dan las orientaciones para adelantar el proceso de autoevaluación institucional 2021.
Se organiza una asesoría técnica integral dirigida a los EE que se presume pueden tener falencias en los aspectos procedimentales y técnicos sobre autoevalaución institucional.</t>
  </si>
  <si>
    <t xml:space="preserve">Orientar los establecimientos educativos para hacer el análisis de resultados de la autoevaluación institucional. </t>
  </si>
  <si>
    <t>Se expide la Circular No. 60 del 2021, donde se dan las orientaciones para adelantar el proceso de autoevaluación institucional 2021.</t>
  </si>
  <si>
    <t xml:space="preserve">Verificar la aplicación institucional del análisis de los resultados de la autoevaluación institucional. </t>
  </si>
  <si>
    <t xml:space="preserve">No de establecmientos educativos con planes de mejora al día. 
Indice de establecimiemtos oficiales con PM elaborados con base en  que  en sus metas de gestión. </t>
  </si>
  <si>
    <t xml:space="preserve"> Apoyar el desarrollo de la ruta de mejoramiento institucional de los establecimientos con población mayoritaria y étnica.</t>
  </si>
  <si>
    <t xml:space="preserve">06/05: Acompañar la ejecución, seguimiento y evaluación de los Planes de Mejora (o Planes operativos Anuales ) de los establecimientos educativos de población mayoritaria.
26/07: Acompañar la formulación de los Planes de mejoramiento institucional. </t>
  </si>
  <si>
    <t>Jesús Antonio Muñoz Manrique
Martha Lucía Gruz García
Alberto Moreno Gaitán</t>
  </si>
  <si>
    <t xml:space="preserve">Se revisaron los Planes, se brindó asesoría para el mejoramiento. </t>
  </si>
  <si>
    <t>Acompañar a los establecimientos educativos, con presencia de población étnica, en la construcción de planes de fortalecimiento intercultural de acuerdo con la política etnoeducativa nacional y con las orientaciones emitidas por el MEN para el fortalecimiento de sus sistemas educativos.</t>
  </si>
  <si>
    <t>Se acompañó a los 5 EE indígenas, en la actualización de los PEC</t>
  </si>
  <si>
    <t>No. de establecmientos oficiales y no oficiales asistidos técnicamente para el mejoramiento de su Proyecto educativo institucional y comunitario.</t>
  </si>
  <si>
    <t xml:space="preserve"> Apoyar la gestión del Proyecto Educativo institucional y comunitario, en los Establecimientos Educativos Oficiales y No Oficiales.</t>
  </si>
  <si>
    <t>Acompañar los establecimientos educativos oficiales y no oficiales en la elaboración, resignificación o ajustes al Proyecto Educativo institucional o comunitario.</t>
  </si>
  <si>
    <t>Jesús Antonio Muñoz Manrique
Martha Lucía Gruz García
Albedrto Moreno Gaitán</t>
  </si>
  <si>
    <t>Completadas la etapa de revisión y retroalimentación a los PEI</t>
  </si>
  <si>
    <t>Verificar con los establecimientos educativos oficiales y no oficiales las necesidades de asistencia técnica identificadas para la elaboración, re significación o ajuste de los Proyecto Educativos Institucionales, teniendo en cuenta su pertinencia con los planes de desarrollo nacional, departamental, municipal y perfil educativo de la Entidad Territorial Certificada.</t>
  </si>
  <si>
    <t xml:space="preserve">Agotadas la etapas de Idenmtificación de necesidades, organización de la agenda y retroalimentación. </t>
  </si>
  <si>
    <t>Monitorear los avances de los establecimientos educativos en la satisfacción de las necesidades de mejora de sus Proyectos educativos.</t>
  </si>
  <si>
    <t>Se verificó el acatamiento de las orientaciones dadas en la Asistencia técnica, algunas no las acogieron en su totalidad. Solicitaron plazo para continuarlo en el 2022.</t>
  </si>
  <si>
    <t xml:space="preserve">No. de EPS en funcionamiento
</t>
  </si>
  <si>
    <t xml:space="preserve">Apoyar el desarrollo y fortalecimiento de Experiencias Significativas en los establecimientos educativos. </t>
  </si>
  <si>
    <t>Abogar por el desarrollo y difusión de Experiencias Significativas, investigación y la asignación de recursos para la logística de los mismos.</t>
  </si>
  <si>
    <t>Martha Lucía Cruz Garca</t>
  </si>
  <si>
    <t>Octubre - Diciembre
1. Contrato 937 de 2021 con fecha de inicio 3 de septiembre para la realización del Foro Educativo Departamental y evaluación y asistencia técnica de las experiencias - El Foro se realizó el 24 de Sept. con la participación de más de 1400 docentes - Se evaluaron 52 ExPS  y se les brindó asistencia técnica. Se realizó evento virtual para informar resultados de evaluación y otorgar reconocimiento económico a las 10 ExPS con mayor desarrollo a 6 ExPS de jornada única referidas por el MEN y a las 34 ExPS que participaraon en el proceso.  Avance 100%
2. ONDAS: Se desarrollaron todas las actividades de acompañamiento a los grupos de investigción seleccionados para el 2021. Queda pendiente la realización de algunos eventos de apropiación como lo son un encuentro departamental, uno regional y uno nacional. Avance 95%
3. Semilleros: Realización de talleres de formación para 200 estudiantes que pertenecen a semilleros de investigación de las instituciones de la Red de Universidades del Dpto. diseño y puesta en marcha de la plataforma para el repositorio de los semilleros de investigación del Dpto y toda la información de los proyectos que ellos desarrollen. - Elegidas 32 propuestas de investigación que se acompañarán durante 2022. Avance 2021 - 100%</t>
  </si>
  <si>
    <t>Verificación compartida sobre las estrategias para la evaluación y acompañamiento de experiencias significativas de los establecimientos educativos.</t>
  </si>
  <si>
    <t>Octubre - Diciembre
Esta actividad dirigida a la evaluación y acompañamiento de las ExPS se realiza en el marco del contrato 937 de 2021. Las Experiencias fueron evaluadas y asistidas técnicamente a través de diálogo directo con los líderes de las mismas y durante dos eventos, se realizó en uno, asistencia técnica a todos los docentes que desarrollan experiencias y que tienen oportunidades de mejora en la sistematización o se encuentran en ese proceso y otro para el reconocimiento de aquellas que se registraron en la actual vigencia y han alcanzado un buen nivel de desarrollo. Avance 100%</t>
  </si>
  <si>
    <t xml:space="preserve">Realizar seguimiento al desarrollo, fortalecimiento y sostenibilidad de las experiencias significativas. </t>
  </si>
  <si>
    <t>Julio: A través de solicitud  por medio de los correos institucionales se recolectó la información sobre las ExPS que se están desarrollando en las IE las cuales presentarán sus avances y serán asistidas técnicamente y se les formulará un plan de mejoramiento para continuar su seguimiento. Se registraron 52 ExPS en este proceso. Avance 100%</t>
  </si>
  <si>
    <t>Servicio de atención integral para la primera infancia</t>
  </si>
  <si>
    <t>No. De establecimientos atendidos</t>
  </si>
  <si>
    <t xml:space="preserve"> Fomento de la educación inicial.</t>
  </si>
  <si>
    <t>Acompañar los establecimientos educativos en el proceso de actualizar y priorizar los problemas, necesidades y potencialidades institucionales de la Educación Inicial.</t>
  </si>
  <si>
    <t>Lourdes Castañeda Ricaurte</t>
  </si>
  <si>
    <t xml:space="preserve">Se realizó una encuesta de caracterización sobre la educación inicial y otra sobre la caracterización de los docentes, mediante la plataforma google form, la cual se envio por correo electrónico a RECTORES y DOCENTES para su respectivo diligenciamiento. A la fecha ya se entrego el informe final respectivo, con el resultado y analisis arrojado. </t>
  </si>
  <si>
    <t xml:space="preserve">876 perfiles respondieron la encuesta de CARACTERIZACIÓN DE LA LA EDUCACIÓN INICIAL y 868 perfiles respondieron la encuesta de CARACTERIZACIÓN DE LA PLANTA DOCENTE. </t>
  </si>
  <si>
    <t xml:space="preserve">Acompañar los establecimientos oficiales y no oficlaes, en la socialización de  los resultados del estado de la educación inicial en el Huila. </t>
  </si>
  <si>
    <t xml:space="preserve">Esta actividad se realizará en el 2022 de acuerdo a los resultados obtenidos en la Caracterización de la Educación Inicial </t>
  </si>
  <si>
    <t>Orientar la apropiación conceptual y metodológica de la línea técnica establecida en los referentes técnicos para la educación inicial.</t>
  </si>
  <si>
    <t>Se realizaron durante la vigencia 2021, 7 CAPACITACIONES dirigdas a DIRECTIVOS DOCENTES Y DOCENTES</t>
  </si>
  <si>
    <t xml:space="preserve">Mes de Abril Capacitación NORMATIVIDAD EN LA EDUCACIÓN INICIAL, asistieron 164 docentes.
Mes de Julio Capacitación SALUD Y BIENESTAR EN LA EDUCACIÓN INICIAL, asistieron 336 docentes 
Mes de Agosto Capacitación EXPERIENCIAS SIGNIFICATIVAS, asistieron 260 docentes y Capacitación TRANSITO ARMONICO asistieron 111 docentes. 
Mes de Septiembre Capacitación PILARES DE LA EDUCACIÓN INICAL, asistieron 147 docentes.
Mes de Octubre Capacitación ADAPTABILIDAD A LA PRESENCIALIDAD, asistieron 231 docentes. 
Mes de Noviembre Capacitación HABLEMOS DE DEPRESIÓN Y LAS CLAVES PARA UNA BUENA SALUD MENTAL, asistieron 35 docentes. </t>
  </si>
  <si>
    <t>Acompañamiento técnico a prestadores y unidades de servicio de educación inicial.</t>
  </si>
  <si>
    <t>Se realizaron durante la vigencia 2021, 6 CAPACITACIONES dirigdas a PADRES DE FAMILIA</t>
  </si>
  <si>
    <t xml:space="preserve">Mes de Abril Capacitación IMPORTANCIA DE LA EDUCACIÓN INICIAL, asistieron 115 PADRES. 
Mes de Julio Capacitación SALUD Y BIENESTAR EN LA EDUCACIÓN INICIAL, asistieron 43 PADRES. 
Mes de Agosto Capacitación TRANSITO ARMONICO, asistieron 30 PADRES. 
Mes de Septiembre Capacitación PAUTAS DE CRIANZA, asistieron 70 PADRES. 
Mes de Octubre Capacitación AFECTIVIDAD EN LOS NIÑOS, asistieron 6 PADRES.  
Mes de Noviembre Capacitación HABLEMOS DE DEPRESIÓN Y LAS CLAVES PARA UNA BUENA SALUD MENTAL, asistieron 8 PADRES. </t>
  </si>
  <si>
    <t>Verificación compartida sobre la situación de la educación inicial, de acuerdo con la información disponible.</t>
  </si>
  <si>
    <t>Aún no se ha socializado con padres de familia la CARACTERIZACIÓN debido a que apenas estamos organizando los resultados, pero si se realizo una reunión con rectores, alcaldes y secretarios de educación para hablar sobre este tema y de qué manera todos podemso invertir para llevar a cabo este proceso a favor de la educaicón inicial.</t>
  </si>
  <si>
    <t>Hasta el momento se han realizado las actividades mediante plataformas virutales por motivo de pandemia. Actualmente se está diligenciando los formatos de CARACTERIZACIÓN DE LA EDUCACIÓN INICIAL y CARACTERIZACIÓN DE LA PLANTA DOCENTE DE PREESCOLAR EXCLUSIVO Y MULTIGRADO.</t>
  </si>
  <si>
    <t>Direccionar y coordinar con los establecmientos y municipios la organización del marco estratégico para la gestión de la educación inicial.</t>
  </si>
  <si>
    <t xml:space="preserve">En la actual vigencia, se llevo a cabo un proceso de adquisición de dotación de material pedagogico para los grados de Preescolar Exclusivo, son 220 AULAS entre ellas rurales y urbanas que fortaleceran sus ambientes pedagógicos en los 35 municipios no certificados del departamento del Huila. </t>
  </si>
  <si>
    <t xml:space="preserve">El proceso de compra ya se efectuo, esta pendiente es la entrega del material por parte de los operadores. </t>
  </si>
  <si>
    <t xml:space="preserve">Verificación compartida a los resultados del acompañamiento realizado a los prestadores  de educación inicial, con el fin de realizar un balance de las estrategias o acciones realizadas. </t>
  </si>
  <si>
    <t xml:space="preserve">Mediante llamadas telefonicas, correos electronicos y capacitación de sensibilización se realizo el seguimiento al proceso de inscripcion de los prestadores de educación inicial en todos los 35 municipios del departamento, en articulación con la Fundación PLAN se hizo visita de campo en los municipios de Pitalito, Grazón, Palermo, Aipe, San Agustín. </t>
  </si>
  <si>
    <t>En articulación entre MEN y FUNDACIÓN PLAN, se realizo un seguimiento y acompañmiento a los prestadores de educación inicial del sector privado con el fin de obtener la inscripción completa en el RUPEI.</t>
  </si>
  <si>
    <t>Direccionar estrategias para promover la inscripción de los prestadores del servicio de educación inicial.</t>
  </si>
  <si>
    <t xml:space="preserve">Mediante el seguimiento niño a niño realizado durante los meses de abril, mayo y junio, se le brindó la información pertinente al padre de familia o acudiente con el fin de direccionar a los niños NO MATRICULADOS a vincularse académicamente a las Instituciones del Departamento, el proceso aca termina con los niños que ya debieron transitar, ahora nos concetramos en los niños posibles a transitar. </t>
  </si>
  <si>
    <t xml:space="preserve">Al inicio era una base de datos con 510 niños en estado crítico, a la cual se le realizo el cruce con las bases de datos 5A, 6A y SSDIPI, arrojando como resultado 53 niños que cruzaron y 457 niños que continuan en estado crítico debido a que la información suministrada en las bases de datos no estaba completa y presentaba errores. </t>
  </si>
  <si>
    <t>Realizar seguimiento a las estrategias implementadas para gestionar la aplicación de los referentes técnicos de educación inicial.</t>
  </si>
  <si>
    <t>Por medio de capacitaciones virtuales se realiza la aplicación de los referentes técnicos a nivel departamental desde el programa de educación inicial y a nivel nacional desde el MEN.</t>
  </si>
  <si>
    <t xml:space="preserve">Durante la vigencia todas las CAPACITACIONES fueron VIRTUALES y se invito constantemente a los DOCENTES y PADRES DE FAMILIA para participar sobre temas relacionados en la EDUCACIÓN INICIAL. </t>
  </si>
  <si>
    <t>Realizar seguimiento al cumplimiento de las condiciones de operación o desarrollo de procesos de fortalecimiento institucional.</t>
  </si>
  <si>
    <t>A través de capacitaciones virtuales en todos los 35 municipios del departamento.</t>
  </si>
  <si>
    <t>Monitorear el registro de datos de los prestadores  en el sistema de información y cargue de documentos.</t>
  </si>
  <si>
    <t>Se realizo un seguimiento de los prestadores iniciales en el RUPEI y a través del convenio MEN y PLAN se escogio 6 municipios para llevar a cabo un proceso mas especifico con prestadores de educación inicial privados.</t>
  </si>
  <si>
    <t>Mediante el seguimiento que se realizo a los prestadores de educación inicial privados, la base de datos de los prestadores de educación inicial fue depurada atendiendo a la oferta educativa que hacen en los grados de salacuna, caminadores y párvulos, para asi poder establecer las Instituciones que deben estar inscritas en el RUPEI y quienes deberán pasar a SIPI.</t>
  </si>
  <si>
    <t>Evaluar condiciones de Calidad de los prestadores del servicio de educación inicial.</t>
  </si>
  <si>
    <t>Durante esta vigencia se realiaron 36 visitas PRESENCIALES de ACOMPAÑAMIENTO PARA EL FORTALECIMIENTO DE LA CALIDAD EDUCATIVA EN LA EDUCACIÓN INICIAL, a 36 I.E. con Sedes Urbanas y Rurales de los 35 Municipios no certificados del Dpto.</t>
  </si>
  <si>
    <t xml:space="preserve">Mensualmente las PROFESIONALES realizarón ACOMPAÑAMIENTO PRESENCAL PARA EL SEGUIMIENTO DEL FORTALECIMIENTO DE LA CALIDAD EDUCATIVA DE LA EDUCACIÓN INICIAL, diligenciaron formatos con firmas de docentes, coordinadores o rectores respectivamente y tomaron regitro fotografico. </t>
  </si>
  <si>
    <r>
      <t>Servicio de Gestión de Riesgos</t>
    </r>
    <r>
      <rPr>
        <sz val="8"/>
        <color indexed="8"/>
        <rFont val="Arial Narrow"/>
        <family val="2"/>
      </rPr>
      <t xml:space="preserve"> en establecimientos educativos. </t>
    </r>
  </si>
  <si>
    <t>No. de establecimientos educativos con acciones de gestión del riesgo implementadas</t>
  </si>
  <si>
    <t>Gestionar con los EE oficiales y no oficiales los Planes escolares de Gestión del riesgo, con enfoque   transversal e interdisciplianrio.</t>
  </si>
  <si>
    <t xml:space="preserve">Presentar la situación diagnóstica de los planes y proyectos pedagógicos de los EE.
</t>
  </si>
  <si>
    <t>Humberto Montealegre Sánchez.
Alberto Moreno Gaitán.</t>
  </si>
  <si>
    <t xml:space="preserve">Se remitió a los EE el estudio del diagnóstico de riesgos y el estado de formulación de los planes y proyectos pedagógicos diagnosticados en el 2020; se invito a reformularlos de acuerdo al documento de “Orientaciones para el abordaje pedagógico de los riesgos a partir de la transversalidad”. 
Adicionalmente, se desarrolló  ATI a  EE como Tulio Arbeláez del corregimiento de Zuluaga – Garzón, La Arcadia del municipio de Algeciras, San josé Oporapa,etc. que la  han solicitado en relación a la identificación de riesgos y formulaciones de planes y proyectos pedagógicos.
</t>
  </si>
  <si>
    <t>Se facilitó la ATI pertinente y oportuna.</t>
  </si>
  <si>
    <t>Orientar la actualización, construcción institucional a los Planes Escolares de gestión del riesgo y proyectos pedagógicos transversales.</t>
  </si>
  <si>
    <t xml:space="preserve">Se orientó en sesión virtual  a los directivos docentes a partir de la identificación, análisis y priorización de los riesgos (naturales, socio-naturales y antrópicos) en las diferentes sedes escolares, a la  reformulación de los planes, programas y proyectos pedagógicos que mitiguen las problemáticas de las comunidades educativas.
Así mismo, mediante documento de las “Orientaciones para el abordaje pedagógico de los riesgos a partir de la transversalidad”, se orientó la importancia de focalizar y priorizar los riegos naturales, socionaturales y antrópicos para la respectiva   actualización y/o reformulación de los planes escolares de gestión de riesgo  y proyectos pedagógicos. </t>
  </si>
  <si>
    <t>Se realizó finalmente  el monitoreo y control institucional de los planes de gestión del riesgo y proyectos pedagógicos.</t>
  </si>
  <si>
    <t>Monitorear la actualización y/o construcción de los Planes Escolares de gestión del riesgo y proyectos pedagógicos transversales.</t>
  </si>
  <si>
    <t>Se reformulo el formato de seguimiento a planes y proyectos pedagógicos, temas o desempeños transversales, problematicas estudiantiles y situaciones que afectan la convivencia escolar.
Se solicitó a los EE la información relacionada con los  planes y proyectos pedagógicos, temas o desempeños transversales, problematicas estudiantiles y situaciones que afectan la convivencia escolar, siendo remitida por la mayoría de los EE.</t>
  </si>
  <si>
    <t>Se elaboró finalmente el instrumento de chequeo  para registrar los compromisos pactados con las instituciones Educativas y la retroalimentación para la actualización de los PEGR Y proyectos pedagógicos transversales.</t>
  </si>
  <si>
    <t>Realizar coordinación intersectorial  de acciones de mitigación de riesgos y problemáticas naturales, socionaturales y antrópicas en los EE y sus entornos.</t>
  </si>
  <si>
    <t xml:space="preserve">Se realizó la primera sesión del Comité Dptal. de convivencia escolar  - CDCE, en el que participan las Secretarías de Gobierno, Salud, Educación, Cultura y Turismo, el ICBF, la Policía de Infancia y Adolescencia, la Defensoría del Pueblo, la Fiscalía, la procuraduría y la representación de EE oficales y privados, en la cual se presentó y aprobó el plan de acción 2021, con la formulación de actividades especialmente en los componentes de promoción y prevención de acuerdo a lectura de contexto de riesgos psicosociales.
Se prestó la ATI a funcionarios de las Alcaldías y personerías municipales para el fortalecimiento del Sistema de Convivencia, mediante la  creación  y activación de  los comités municipales de convivencia escolar, con sus respectivos planes de acción, de acuerdo a los componentes de la ruta integral de convivencia escolar, previa elaboración de la Circular No. 037 de 2021, que orienta la operatividad de dichos comités.
Se viene participando en los comités del CICIPPEG y  la MIAF, mediante la elaboración de las respectivas matrices, de acuerdo a los programas y proyectos de la SED. Igualmente se viene participando en el Consejo Dptal. de Cultura y en la comisión intersectorial educación, CAM y academia (universidades) para elaborar propuesta de construcción de las políticas públicas ambientales del Dpto.
Se realizó la segunda sesión del CDCE y se entregó un informe de las actividades desarrolladas de acuerdo al plan de acción, entre ellas las relacionadas con los CMCE y los respectivos planes de acción. Se realizó la tercer sesión del CDCE en la cual se hizo la evaluación de las actividades del plan de acción del 2021.
En coordinación con el MEN-CISP se viene capacitando a los comités territoriales de convivencia (CDCE y CMCE) en temas organizativos, de planeación de acuerdo a las rutas y componentes, así como en las problemáticas de convivencia y en especial, las estudiantiles, escolares  y familiares. En julio se desarrollaron 3 talleres y se tienen previstos 3 restantes en agosto y septiembre.
Se logró la participación de miembros de los comités de convivencia Mpales. y Dptal. en las seis (6) sesiones programadas por el convenio MEN/CISP.
Se han coordinado otras acciones inteinstitucionales e intersectoriales  a saber:
Con el MEN asistencias tecnicas a los EE relacionadas con la la alianza escuela familia para empoderar la estrategia de las escuelas de pades, madres y cuidadores y la capacitación sobre la herramienta SIUCE  a los EE. oficiales y privados.
Con el ICBF el programa "Sacudate".
Con la Fundación Telefónica programa "NAVEGA  TIC" a través de servicio social estudiantil y la "Herramienta de Orientación Virtual Profesional".
Con el Ministerio de las Tecnologías de la Información y las Comunicaciones de Colombia el programa “En TIC confío”, que  promociona el uso seguro y responsable de las TIC dentro del marco del plan “El Futuro Digital es de Todos”, programa busca fortalecer en los educandos las habilidades digitales para desenvolverse e interactuar responsablemente con las TIC, al tiempo que promueve la cero tolerancia con el material de explotación sexual de niñas, niños y adolescentes y la convivencia digital. 
Con la Seretaría de Salud Dptal. asistencia técnicas intersetoriales sobre estilos de vida saludables y educación para la sexualidad. </t>
  </si>
  <si>
    <t xml:space="preserve">Con el convenio MEN/MERANI mediante sesiones programadas se inscribieron 115 docentes en en curso de formación Aliuanza Ecuela familia que dortalece la estrategia de las escuelas de padres, madres y cuidadores.
</t>
  </si>
  <si>
    <t>Situaciones que afectan la Convivencia  escolar.
No. de EE con acciones de bienestar y convivencia.
No. De estudiantes vinculados a procesos de orientación vocacional</t>
  </si>
  <si>
    <t>Apoyar la gestión del Sistema nacional de Convivencia escolar. Programa intersectorial  de fomento al bienestar y convivencia en NNA escolarizados de los EE  del Dpto.</t>
  </si>
  <si>
    <t>Instrumentar a los rectores(as) en el manejo del SIUCE y manejo de las  competencias ciudadanas y socioemocionales.</t>
  </si>
  <si>
    <t>Humberto Montealegre Sánchez.
Alberto Moreno Gaitán</t>
  </si>
  <si>
    <t xml:space="preserve">Mediante convenio MEN/CISP se capacitaron EN SEIS (6) sesiones virtuales a  177 EE oficiales y 45 EE privados sobre la herramienta Sistema de Información Unificado de Convivencia nEscolar SIUCE. </t>
  </si>
  <si>
    <t xml:space="preserve">Finalmente todos los   EE oficiales y no oficiales participaron en la capacitación en los talleres adicionales  Webinar. </t>
  </si>
  <si>
    <t>Seguimiento al diagnóstico institucional de situaciones que afectan la convivencia escolar Tipo I, II y III y sus planes de mejora.</t>
  </si>
  <si>
    <t>Una vez capacitados los 177 EE oficiales y 45 no oficiales sobre la herramienta SIUCE y registradas las situaciones tipo II y III, se inicia todo un trabajo de seguimiento a los casos que afectan la convivencia escolar, no obstante, 
los casos conocidos por la SED en relación con situaciones tipo II y III se les ha dado el correspondiente trámite de acuerdo a la ruta de atención integral  según el sistema nacional de convivencia.
En seis (6) sesiones interinstitucionales MEN/CISP y SED se capacitaron en el SIUCE Aa los 177 EE oficiales y 45 no oficiales de los municipios no certificados del Dpto.</t>
  </si>
  <si>
    <t>Se tiene prevista la capacitación del SIUCE una vez, se normalice las actividades escolares. 
Finalmente fueron capacitados los 177 EE oficiales y 45 no oficiales, es decir, el 100%.</t>
  </si>
  <si>
    <t>Orientación para la creación y funcionamiento institucional de las escuelas de padres en los establecimientos educativos.</t>
  </si>
  <si>
    <t xml:space="preserve">Direccionar acciones interinstitucionales para crear estrategias de orientación vocacional en  las institucinoes educativas del Huila  </t>
  </si>
  <si>
    <t>No. De documentos publicados.</t>
  </si>
  <si>
    <t>Apoyar el fortalecimiento de la identidad huilense.</t>
  </si>
  <si>
    <t xml:space="preserve">Acompañar los establecimiento educativos para la implementación de Proyectos Pedagógicos y Temas Transversales, en coordinación con otras instituciones y sectores. </t>
  </si>
  <si>
    <t>En las primeras orientaciones a los directivos docentes y docentes orientadores en relación con los riesgos especialmente antrópicos y psicosociales, se les a  indicado de la importancia de establecer alianzas intersectoriales para mitigar las problemáticas de embarazos en adolescentes, consumo de SPA., suicidios e intentos de suicidios, accidentalidad vial, etc.</t>
  </si>
  <si>
    <t>Las primeras instituciones con las que se pueden realizar dichas alianzas son aquellas que hacen parte del Sitema Nacional de Convivencia Escolar, entre ellas, salud pública, policía de infancia y adolescencia, ICBF, personerías, comisarías de familia, etc.</t>
  </si>
  <si>
    <t>Hacer seguimiento a las acciones de implementación de Proyectos pedagógicos transversales de cada establecimiento educativo.</t>
  </si>
  <si>
    <t>Se viene haciendo seguimiento a traves del instrumento de chequeo  en la cual se registran los compromisos pactados con los EEy la retroalimentación para la actualización de los PEGR y proyectos pedagógicos transversales.</t>
  </si>
  <si>
    <t>Se elaboró y aplicó el instrumento de chequeo relacionado con los planes y proyectos pedagógicos.</t>
  </si>
  <si>
    <t xml:space="preserve">Acompañar los establecimientos educativos con población minoritaria en proceso de Investigación étnica, educativa y pedagógica. </t>
  </si>
  <si>
    <t>Se encuentra en la etapa de corrección de estilo la investigación de “La esclavitud en la Provincia de Neiva 1661-1851”, para la respectiva edición y publicación de un texto didáctico que facilite ser asumido pedagógicamente, como una contribución a la cátedra de la Huilensidad y Afrocolombianidad.
Se encuentra corregido el documento “La esclavitud en la Provincia de Neiva 1661-1851”, además se terminó de elaborar la investigación "La presencia indigena en el Alto Magdalena", así como se hicieron ajustes a los artículos "Diego de Ospina y la guerra con los Pijaos" y "Conquista y creación del espacio urbano en la provincia de Neiva, Timaná y Saldaña". Igualmente se viene ajustando la guía didáctica de la identidad huilense.</t>
  </si>
  <si>
    <t xml:space="preserve">Se elaboración  7 y finalmente se aprobaron los estudios previos, para la edición y publicación de un material didáctico que aporte a la identidades huilenses.
Estos no salieron a licitación por cuanto su aprobación se hizo a finales del mes de noviembre lo que dificulto por tiempo la licitación.
</t>
  </si>
  <si>
    <t>Servicio de articulación entre la educación media y la IES</t>
  </si>
  <si>
    <t>No. De EP con  IES para  convenios de educación pertinente articulados.</t>
  </si>
  <si>
    <t>Planificar y gestionar acciones y estrategias que promuevan la articulación institucional entre los diferentes niveles educativos y que permitan la integración con otros sectores.</t>
  </si>
  <si>
    <t xml:space="preserve">Acompañar establecimientos en la Identificación de las necesidades y oportunidades de articulación con  ofertas educativas pertinentes. </t>
  </si>
  <si>
    <t>Giovany Meñaca Bermeo</t>
  </si>
  <si>
    <t>Marzo a noviembre: Se realizó estudio de necesidades a IE con proyectos de pedagogicos para fortalecer los ambientes de formación y enviar recursos economicos  para suplir las necesidades. para que se vinculen con el sector productivo de las zonas,  fuero focaizados: AGRADO-LA MERCED, GIGANTE	JORGE ELIECER GAITÁN, SMAEL PERDOMO BORREO, CAMPOALEGRE-JOSÉ HILARIO LÓPEZ, EUGENIO FIERRO FALLA, LA PLATA-AGROPECUARIO, SAN SEBASTIÁN, AIPE-AGROPECUARIA DE AIPE, ALGECIRAS-LA ARCADIA, GARZÓN	-SAN ANTONIO DEL PESCADO,TELLO-SAN ANDRES, PALERMO-SAN JUAN BOSCO SEDE CENTRAL, por un rubro de $ 303.540.877.  El rubro ya fue consignado acada insituticón por medio de la resolucion de tranferencias de recursos nº 0328 del 2021.
Se ha realizado EP de la prueba diagnostica del SER para el Hacer por 260 millones. Ha octubre,el EP cuenta con CDP por $ 239.682.660,00. Ya fueron desigandos al abogado los documentos para la realizacion de los pliegos de condiciones y subirlos a la pagina.</t>
  </si>
  <si>
    <t>Marzo a noviembre:Esta la aprobación del CDP para los recurso a las IE focalizadas. Setiene elaborada la resolución para la firma del gobernador, el oficio de envio a contratación, todas las cotizaciones y analisis economico.
La propuesta se realiza de manera fornal, enviando el EP via extranet a cada dependencia pertinente para su revisión y aprobación. En el momento 30 de octubre, el EP se encuentra en la oficina de contratación para su aprobación.
Se ha socializado la propuesta del SER para el Hacer proceso articulado, con los rectores de los 177 EE del departamento y se han concretado por medio de encuesta el deseo libre y voluntario de participar de la prueba diagnostica 39 IE, es decir el 22%  de los EE de 25 municipios es decir el 71% de los 35 municipios no certificados.</t>
  </si>
  <si>
    <t>Servicios de gestión del riesgo físico en estudiantes y docentes</t>
  </si>
  <si>
    <t>No. de Personas aseguradas en riesgos laborales.</t>
  </si>
  <si>
    <t>Seguimiento a la participación institucional en la estrategia territorial de articulación entre niveles y sectores.</t>
  </si>
  <si>
    <t>Corte a 31-Diciembre de 2021 
Proyecto Red CEER CTEL: IE beneficiadas: 12  con PEI con vocación agropecuario. La fichas técnicas de los Laboratorios Especializados agroindustriales en café, cacao, piscicultura y procesamiento de frutas y verduras se diseñaron y formularon por el equipo técnico estructurador del proyecto, designado por el Gobernador y Secretarios de Agricultura y Educación, conformado por el Líder Técnico Agricultrua, Edilberto Sánchez;  el Líder de Educación Rural, Hernando Herrera; Líder de Articulación, Giovanny Meñaca y la Líder de Gestión del Uso de Medios y Apropiación de NTIC, Belén Escalante; con la asistencia téncia del SENA y de la Universidad Surcolombiana.
Proyecto Red CEER PDET Algciras:  IE beneficiadas: 5, 6 laboratorios especializadso, (1 Agroindustrial de café, 5 NTIC). La fichas técnicas de los Laboratorios Especializados agroindustriales en café y de Nuevas Tecnologías de Información y Comunicaciones - NTIC,  se diseñaron y formularon por el equipo técnico estructurador del proyecto, designado por el Gobernador y Secretarios de Agricultura y Educación, conformado por el Líder Técnico Agricultrua, Edilberto Sánchez;  el Líder de Educación Rural, Hernando Herrera; Líder de Articulación, Giovanny Meñaca y la Líder de Gestión del Uso de Medios y Apropiación de NTIC, Belén Escalante; con la asistencia téncia del SENA .</t>
  </si>
  <si>
    <t>Marzo a diciembre:  se ha presentado a Minciencias el proyecto de laboratorios de cafe y cacao para 12 IE del departamento del Huila y el proyecto PDET ser presentado a OCAD PAZ. Nos encontramos subsanando, con documentación de certificados de las IE y las alcaldias. Se realizaron todas als actividades correspodientes, del proyecto y esperamos sean aceptados en  las entidades correspondientes para que se den las contrataciones.</t>
  </si>
  <si>
    <t>Servicio de articulación entre la educación media y el sector productivo.</t>
  </si>
  <si>
    <r>
      <rPr>
        <sz val="8"/>
        <rFont val="Arial Narrow"/>
        <family val="2"/>
      </rPr>
      <t>No. de</t>
    </r>
    <r>
      <rPr>
        <b/>
        <sz val="8"/>
        <rFont val="Arial Narrow"/>
        <family val="2"/>
      </rPr>
      <t xml:space="preserve"> </t>
    </r>
    <r>
      <rPr>
        <sz val="8"/>
        <rFont val="Arial Narrow"/>
        <family val="2"/>
      </rPr>
      <t>programas y proyectos de educación pertinente articulados con el sector productivo.</t>
    </r>
  </si>
  <si>
    <t>Direccionar con los establecimientos educativos la gestión y formalización de alianzas estratégicas que permitan la integración con otros sectores y el mejoramiento de la productividad y competitividad.</t>
  </si>
  <si>
    <t>Marzo a noviembre: se han afiliados a la fecha un total de 3393 estudaintes por un costo de $16.286.400, de los municipios de ACEVEDO,AIPE,ALGECIRAS,BARAYA,CAMPOALEGRE,ELIAS,GARZON,GIGANTE,GUADALUPE,ISNOS,LA PLATA,NATAGA,OPORAPA,PAICOL,PALERMO,PITAL,SALADOBLANCO,SAN  AGUSTIN,SUAZA,TELLO,TESALIA,TMANA,YAGUARA.</t>
  </si>
  <si>
    <t>Marzo a diciembre, se ha requerido los EE que tienen formacion tecnica y articulada con el Sena las novedades de afiliación ARL y se han remitido a nomina y positiva dichos informes. Actividad finalizada</t>
  </si>
  <si>
    <t>Servicio de apoyo a proyectos pedagógicos productivos.</t>
  </si>
  <si>
    <t>No. de Establecimientos educativos beneficiados con proyectos de emprendimiento.</t>
  </si>
  <si>
    <t>Abogar por la cultura del emprendimiento y los PPP en los establecimientos educativos.</t>
  </si>
  <si>
    <t>Marzo a noviembre: Se realizó estudio de necesidades a IE con proyectos de emprendimientos para fortalecerlos y envair recursos economicos  para suplir las necesidades. fuero focaizados. HOBO-ROBERTO SUAZA MARQUINEZ, RIVERA-NUCLEO ESCOLAR EL GUADUAL y la ULLOA, AIPE	-AGROPECUARIA DE AIPE , GARZÓN -SAN ANTONIO PESCADO. por un rubro de $ 316.418.160. El rubro ya fue consignado acada insituticón por medio de la resolucion de tranferencias de recursos nº 0328 del 2021.</t>
  </si>
  <si>
    <t>Marzo a diciembre:Esta aprobado del CDPde los recurso para las IE focalizadas. Setiene elaborada la resolución para la firma del gobernador, el oficio de envio a contratación, todas las cotizaciones y analisis economico.  El rubro ya fue consignado acada insituticón por medio de la resolucion de tranferencias de recursos nº 0328 del 2021. Actividad finalizada.</t>
  </si>
  <si>
    <t>Servicio de apoyo financiero para el acceso, permanencia y graduación en la educación superior o terciaria</t>
  </si>
  <si>
    <t>Tasa de participación en ferias de promoción de estudios universitarios.</t>
  </si>
  <si>
    <t>Apoyo a estrategias de acceso, permanencia y graduación en educación superior de los estudiantes de media.</t>
  </si>
  <si>
    <t>Orientar los establecimientos educativos sobre las oportunidades que ofrecen las líneas de crédito del FJDJ</t>
  </si>
  <si>
    <t>Se apoya y coordina permanentemente el registro e inscripción de los estudiantes en las convocatoria avierta desde el 16 de junio hasta la fecha de cierre 30 de septimbre de 2021 orientaciòn permanente a la comunidad del departamento del Huila, suministrando informaciòn como diligenciar los formatos de solicitud de creditos en la plataforma www.icetex.gov.co</t>
  </si>
  <si>
    <t>Los resultados que arrojò el proceso de inscripciòn de solicitud de creditos Linea Tradicional Reembolsable y Linea Excelencia Condonable. fue el siguiente: 16 creditos linea Excelencia aprobados, 49 Creditos Tradicional pregrado aprobados y 12 Creditos tradicional posgrado aprobados. en el año 2021-2</t>
  </si>
  <si>
    <t>Abogar por la participación de establecmientos educación media en las ferias de la universidades para que conozcan las oportunidades de estudio y los créditos del FJDJ.</t>
  </si>
  <si>
    <t>se apoya y coordina permanentemente el registro e inscripción de los estudiantes en las convocatoria avierta desde el 16 de junio hasta la fecha de cierre 30 de septiembre de 2021 orientaciòn permanente a la comunidad del departamento del Huila, suministrando informaciòn como diligenciar los formatos de solicitud de creditos en la plataforma www.icetex.gov.co</t>
  </si>
  <si>
    <t>Se esperan resultados al cierre de la convocatoria el 31 de agosto de 2021-2</t>
  </si>
  <si>
    <t>Tasa de institucional de promoción de creditos .</t>
  </si>
  <si>
    <t>Monitorear la participación de fin de año de los establecimientos en la promoción de acceso a créditos para cursar educación superior,  ofrecidos por el FJDJ.</t>
  </si>
  <si>
    <t xml:space="preserve">se monitorea la participacion de todos los estudiantes del departamento del Huila una vez presentadas las pruebas saber 11 2021-2 con el fin de que accedan a los crèditos educativos Linea Plan Excelencia, condonable, enviando los resultados del ICFES a todos los municiìos para divulgar los Cuatro mejores puntajes por municiìo. </t>
  </si>
  <si>
    <t>Se esperan resultados pruebas saber 11 2021-2 nos encontramos a la espera de respuesta definitiva proveniente del ICFES</t>
  </si>
  <si>
    <t xml:space="preserve">Servicio de educación informal para docentes y directivos docentes oficiales.
Servicio educativo de promoción del bilingüismo en 177 establecimientos educativos oficiales. 
Servicio de educación formal para educadores al servicio de la educación oficial del departamento.
</t>
  </si>
  <si>
    <t xml:space="preserve">"No. de educadores de Instituciones educativas fortalecidos en competencias comunicativas en un segundo idioma.
No. de educadores titulados en Pregrado y Postgrado.
No. de educadores fortalecidos en sus competencias funcionales y comportamentales"
</t>
  </si>
  <si>
    <t>.</t>
  </si>
  <si>
    <t xml:space="preserve">1. Desarrollo de programas de formación a través de cursos y talleres cortos. </t>
  </si>
  <si>
    <t>Líder de Formación Ederrleth Cárdenas Claros</t>
  </si>
  <si>
    <t xml:space="preserve">Seguimiento a la formación docente en estrategias de biling[uismo, desde el mes de febrero a noviembre: 
- Masterclass
- Talkative,
- Taller Ecosistemas Bilingüismo Directivos Docentes,
- ASOPHI Conferences
- Elt Influencers
- Conferencias MATEFIC 
- Docentes de preescolar actualizados en Organización pedagógica yCurricular
-  Transito armonico Educación inicial                                                                                       -Salud y nutrición educación inicial                                                                                           </t>
  </si>
  <si>
    <t>2. Desarrollo de programas de formación a través de diplomados, pregrados y posgrados.</t>
  </si>
  <si>
    <t>Seguimiento  a la formacion de docentes en Maestrias y diplomados ofertados  por contrato 0993 de 2019  y convenio 864  de 2019 Minciencias   universidad Surcolombiana y Universidad de La Sabana. Finaliza en 2022.</t>
  </si>
  <si>
    <t xml:space="preserve">Se continua el seguimiento en la vigencia 2022 referente  alas maestrias del contrato 0993 y maestrias de Minciencias </t>
  </si>
  <si>
    <t>3. Charlas, conferencias, simposios, coloquios, para promover la reflexión de los directivos y docentes,  sobre su propia práctica y sobre temáticas de interés relacionadas con un mejor ejercicio de la docencia.</t>
  </si>
  <si>
    <t xml:space="preserve">Seguimiento  desde mayo a Escuelas de liderazgo de Directivos docentes.                              Convocatoria invitación viernes de liderazgo a 360 directivos docentes. Finalizó noviembre 12.                                                  Programa de liderazgo con  26  directivos docentes focalizados en el programa  Todos a Aprender. Finalizó octubre 22; continuará en 2022.                                                                formación en trabajo colaborativo Universidad Uniminuto </t>
  </si>
  <si>
    <t xml:space="preserve">4. Seminarios cortos, foros, encuentros de experiencias significativas, mesas redondas, foros de discusión o paneles, orientados al intercambio de experiencias en torno a un problema o situación específica. </t>
  </si>
  <si>
    <t>Foro Educativo Departamental del Huila la formación del  Ser para la Escuela  a 120 grupos conformados por atender a través de una ruta de investigación a 120 grupos conformados por uno o varios docentes co-investigadores y sus estudiantes. De los 120 grupos  de investigación conformados para este año 100 corresponde a la ETC Huila,3600 estudiantes.</t>
  </si>
  <si>
    <t>5. Jornadas científico-metodológicas, en las que se permita a directivos y docentes el intercambio en torno a los principales resultados obtenidos en la puesta en práctica de estrategias de intervención educativa a través de los grupos de innovación o de experiencias personales.</t>
  </si>
  <si>
    <t>Programa de Liderazgo de Directivos docentes Programa todos a Aprender presencial - virtual 26 directivos; aplicación de  la estrategia evaluar para vanazar en establecmientos PTA.</t>
  </si>
  <si>
    <t xml:space="preserve">6. Laboratorios pedagógicos, con docentes que muestren la disposición y la actitud necesarias para trabajar con nuevos métodos educativos. </t>
  </si>
  <si>
    <t>Seguimiento Estrategia inspiring Teacher  desde el mes de junio a noviembre. 
 Laboratorios pedagógicos:                                                                                                  Cartillas Integrales de Apoyo Pedagógico de la IE Campestre San José de La Plata. Tutor: Billy Edison Zúñiga Valencia.https://www.youtube.com/watch?v=PuhgC8tk6NM.                                                                                              Institución Educativa San Miguel - Campoalegre Huila Tutor Lilia Andrea Sanchez Ortiz   Laboratorio Cartas al Mundo  https://youtu.be/jZgl-LoaShg.                                                           La Evaluación como  una Herramienta para la planificacion institicional  Claudia Patricia Puentes Paredes                                                                                                                                    IE Sosimo Suares:www.facebook.com/113909313851853/posts/195902952319155/?d=n.     Proyectos Educativos" y "Me complace cada día leer en familia" Lina Restrepo   IE San Antonio del Pescado https://www.youtube.com/watch?v=gecl0jtcoOI https://youtu.be/PDeLKgeg810.                                                                                                  las voces de los docentes como eje transformador Blanca Edith Quiguanas IE Carlos Ramón Repizo Cabrera https://youtu.be/w_1Fa-xrXD4</t>
  </si>
  <si>
    <t xml:space="preserve">7. Tutorías o asesorías pedagógicas, para mejorar la calidad de la educación en la Gestión curricular y pedagógica. </t>
  </si>
  <si>
    <t>Acompañamiento y seguimiento  del aula a docente de primaria a 93 instituciones educativas focalizadas formación in situ a docentes de primaria Programa Todos a Aprender</t>
  </si>
  <si>
    <t xml:space="preserve">8. Investigación, estudio o trabajo colaborativo, que permita a los profesores indagar sobre nuevas posibilidades de innovación educativa, haciendo de ello objeto de seguimiento, sistematización e indagación científica. </t>
  </si>
  <si>
    <t>Seguimiento  a la formacion de docentes en Maestrias y diplomados ofertados  por contrato 0993, Minciencias  y Maestrias del convenio 864 del 2019. 190 Trabajos de investigación.</t>
  </si>
  <si>
    <t>9. Formación a través de procesos e-learning, como medio de educación que integra el uso de las Tecnologías de la Información y la Comunicación, TIC en la educación para favorecer la modalidad de aprendizaje a distancia.</t>
  </si>
  <si>
    <t xml:space="preserve">Fundación Telefónica:                                                                                                                        Estrategia Escuela TIC Familia,                                                                                                              Estrategia Pro futuro,                                                                                                                        Estrategia Piensa en Grande,                                                                                                        </t>
  </si>
  <si>
    <t xml:space="preserve">10. Formación b- Learning,  presenciales y de actividades a distancia con apoyo de TIC. </t>
  </si>
  <si>
    <t xml:space="preserve">Programa Nacional de Lectura </t>
  </si>
  <si>
    <t>11. Actualización de competencias funcionales, que integren formación, participación e intercambio de experiencias</t>
  </si>
  <si>
    <t>Formación virtual y en situ Programa Todos a  Aprender  a 26 directivos docentes                                                                               Experiencias Pedagógicas Significativas – EPS</t>
  </si>
  <si>
    <t>12. Trabajo colaborativo, a través de redes como Colombia aprende y CEPI.</t>
  </si>
  <si>
    <t>Se ha divulgado los contenidos de Colombia Aprende por el portal educativo virtual.huila.edu.co                                                                                                                               Se realizó el documento de lineamientos  del centro de estudios de investigaciones pedagógicas del Huila.</t>
  </si>
  <si>
    <t>13. Capacitación de  profesionales no licenciados ni normalistas</t>
  </si>
  <si>
    <t xml:space="preserve">Se realizó convocatoria realizada por el MEN   a los 320 docentes no licenciados. </t>
  </si>
  <si>
    <t xml:space="preserve">14. Cursos para Ascenso en el escalafón nacional docente. </t>
  </si>
  <si>
    <t>15. Inducción y Reinducción, para fortalecer la integración del educador a la cultura organizacional y suministrarle información necesaria para el mejor conocimiento de la función pública y de la entidad, estimulando el aprendizaje y el desarrollo individual y organizacional.</t>
  </si>
  <si>
    <t>Induccion y Reinduccion de docentes por parte del programa de bienestar de la secretaria de educacón. Participaron</t>
  </si>
  <si>
    <t>USO Y APROPIACIÓN DE CONTENIDOS CON APOYO DE NTIC</t>
  </si>
  <si>
    <t xml:space="preserve">El PAM se ejecutará en 128 establecimientos oficiales rurales y 49 establecimiento oficiales urbanos, en los 35 municipios no certificados </t>
  </si>
  <si>
    <t>Generar condiciones técnicas para que los establecimientos Educativos cuenten con ambientes y medios de aprendizaje que estimulen la creatividad y el desarrollo de competencias en los escolares.</t>
  </si>
  <si>
    <t>Servicios de apoyo a la implementación de modelos de innovación educativa</t>
  </si>
  <si>
    <t xml:space="preserve">No. de establecimientos educativos apoyados para la  implementación de modelos de innovación educativa. </t>
  </si>
  <si>
    <t>Ambientes de aprendizaje para la educación inicial preescolar, básica y media dotados y apropiados</t>
  </si>
  <si>
    <t>Mejoramiento de  infraestructura de instituciones educativas rurales, especialmente los ambientes destinados a la formación de la especialidad</t>
  </si>
  <si>
    <t>Belén Cecilia Escalante Charry</t>
  </si>
  <si>
    <t xml:space="preserve">Corte a 31-Diciembre de 2021 
Se focalizó el Proyecto Red CEER CTEL, orientado a 12 IE en sedes rurales con PEI agropecuario. 
Se focalizó el Proyecto Red CEER PDET Algeciras:, en 5 IE en sedes rurales. </t>
  </si>
  <si>
    <t>Se focalizaron 12 sedes educativas oficiales rurales con Jornada única, doble titulación y educación media técnica, para dar cumplimiento al mejoramiento de  infraestructura de instituciones educativas rurales, especialmente los ambientes destinados a la formación de la especialidad</t>
  </si>
  <si>
    <t xml:space="preserve">Focalización de sedes educativas para realizar las dotaciones, socialización  con funcionarios, Instituciones Educativas y/o comunidad educativa de los proyectos pedagógicos productivos pertinentes </t>
  </si>
  <si>
    <t>Corte a 31-Diciembre de 2021 
Proyecto Red CEER CTEL: IE beneficiadas: 12  con PEI con vocación agropecuario. Laboratorio especializados agroindustriales en café, cacao, piscicultura y procesamiento de frutas y verduras. Se focalizaron los municipios: Acevedo, IE San Adolfo; Aipe, IE Agropecuaria de Aipe; Baraya, IE Joaquín García Borrero; Campoalegre, IE Técnico La Vega; Garzón; IE Agropecuario del Huila; Gigante, IE Jorge Villamil Ortega Dorian Sierra; Iquira, IE KUE DSI J; La Plata IE Técnico Agrícola; Palermo, IE El Juncal; Rivera, IE Núcleo El Guadual; Tello, IE Nicolás García Bahamón; Timaná, IE El Tejar.
Proyecto Red CEER PDET Algeciras:  IE beneficiadas: 5, 6 laboratorios especializados, (1 agroindustrial d café, 5 NTIC). Se focalizaron en el municipio de Algeciras IE Juan XXIII, sede Las Morras; IE La Arcadia, sede Arcadia; IE Los Negros, sedes Los Negros; IE Paraíso, sede Líbano Oriente; IE Quebradón Sur, sede Quebradón Sur</t>
  </si>
  <si>
    <t xml:space="preserve">Las 12 sedes focalizadas se realizaron  reuniones y vistas técnicas con los alcaldes, secretarías de educación municipales y rectores y lideres de las IER, para realizar las focalización de sedes educativas para realizar las dotaciones, socialización  con funcionarios, Instituciones Educativas y/o comunidad educativa de los proyectos pedagógicos productivos pertinentes </t>
  </si>
  <si>
    <t>Realizar fichas técnicas y finiquitar equipos, medios y/o contenidos digitales de los ambientes de aprendizaje</t>
  </si>
  <si>
    <t>Corte a 31-Diciembre de 2021 
Proyecto Red CEER CTEL: IE beneficiadas: 12  con PEI con vocación agropecuario. La fichas técnicas de los Laboratorios Especializados agroindustriales en café, cacao, piscicultura y procesamiento de frutas y verduras se diseñaron y formularon por el equipo técnico estructurador del proyecto, designado por el Gobernador y Secretarios de Agricultura y Educación, conformado por el Líder Técnico Agricultura, Edilberto Sánchez;  el Líder de Educación Rural, Hernando Herrera; Líder de Articulación, Giovanny Meñaca y la Líder de Gestión del Uso de Medios y Apropiación de NTIC, Belén Escalante; con la asistencia técnica del SENA y de la Universidad Surcolombiana.
Proyecto Red CEER PDET Algeciras:  IE beneficiadas: 5, 6 laboratorios especializados, (1 Agroindustrial de café, 5 NTIC). La fichas técnicas de los Laboratorios Especializados agroindustriales en café y de Nuevas Tecnologías de Información y Comunicaciones - NTIC,  se diseñaron y formularon por el equipo técnico estructurador del proyecto, designado por el Gobernador y Secretarios de Agricultura y Educación, conformado por el Líder Técnico Agricultura, Edilberto Sánchez;  el Líder de Educación Rural, Hernando Herrera; Líder de Articulación, Giovanny Meñaca y la Líder de Gestión del Uso de Medios y Apropiación de NTIC, Belén Escalante; con la asistencia técnica del SENA .</t>
  </si>
  <si>
    <t>Con la ATI se realizaron fichas técnicas y finiquitó equipos, medíos y/o contenidos digitales de los ambientes de aprendizaje, de las sedes educativas priorizadas</t>
  </si>
  <si>
    <t>Formular proyecto para acceder a recursos en PDET para dotar ambientes de aprendizaje de Nuevas Tecnologías de Información y Comunicaciones</t>
  </si>
  <si>
    <t xml:space="preserve">Corte a 31-Diciembre de 2021 
Proyecto Red CEER CTEL: el equipo técnico designado por el ente territorial realizó reuniones de socialización del proyecto con el equipo estructurador de la Universidad Surcolombiana, quienes presentaron el 20 de Junio de 2021 un documento técnico final, aceptado por las partes en Gobernación del Huila. Este proyecto se radicó en la página de MinCiencias en la convocatoria de esta cartera, en Mecanismo 2 " Apropiación Social del Conocimiento", el proyecto es denominado " FORTALECIMIENTO DE ESTABLECIMIENTOS EDUCATIVOS OFICIALES QUE IMPLEMENTAN LA JORNADA UNICA PARA DESARROLLAR CAPACIDADES Y HABILIDADES EN CTEL, EN CORRESPONDENCIA CON LA DINÁMICA DEL SECTOR RURAL EN EL DEPARTAMENTO DEL HUILA". Actualmente en revisión de MinCiencias. Valor total: 10.000 millones de pesos m/cte. El 12 de agosto de 2021el proyecto se presentó en la convocatoria de Ministerio de Ciencias, Tecnologías e Innovación en el Mecanismo 2 "Apropiación Social del Conocimiento". Actualmente se está surtiendo la revisión de MinCiencias y dan resultados a final del mes de octubre de 2021.
Proyecto Red CEER PDET Algeciras: Se estructuró el proyecto y se radicó el 21 de febrero de 2021 en portal WEB MGA de Planeación. DAP ha surtido 2 revisiones, actualmente está surtiendo la tercera revisión, precio a remitir el proyecto al sector al MEN. Valor Total: 4210 millones de pesos m/cte.. El proyecto fue aprobado por DAP Huila y asignaron código BPIN 202111301012028. El Gobernador firmó el documento de solicitud de Concordancia PAZ a la Agencia de Renovación del Territorio - ART. 
Actualmente DAP está habilitando usuario de Gobernación para subir esta solicitud a la plataforma de ART. Luego ART surte el proceso de revisión del proyecto y lo direcciona al DNP y a MEN para verificación y aprobación.
</t>
  </si>
  <si>
    <t>El  Proyecto PDET CTEL se radicó en la convocatoria de MinCiencias el 12 de agosto de 2021, este ministerio tiene plazo hasta el mes de marzo de 2022 de solicitar documentos para complementar la propuesta proyectada y de publicar listado de elegibles final.</t>
  </si>
  <si>
    <t>Divulgación, Monitoreo, Orientación, Entrenamiento y Acompañamiento de estrategias, acciones y actividades para incentivar el uso y la apropiación de los medios, nuevas tecnologías, Contenidos digitales e Información y  la ejecución de Planes de mantenimiento preventivo y correctivo en los establecimientos educativos.</t>
  </si>
  <si>
    <t xml:space="preserve">Asesorar los establecimientos educativos en el uso del Portal educativos y sus Micrositios. </t>
  </si>
  <si>
    <t>Corte a 31-Diciembre de 2021 
Por medio del C. No. 401 de 2021 se está brindando soporte técnico a los usuarios finales para el correcto funcionamiento del portal virtual .
Se realizó OTROSÍ al C. No.401 de 2021, por valor de $8.800.000 para prolongar as actividades y finalizar el 24 de diciembre de 2021. Se realizó acta final y liquidación del mencionado contrato.</t>
  </si>
  <si>
    <t xml:space="preserve">Se verificó con la Líder de Bienes y Servicios, Helena Araque, la disponibilidad presupuestal para realizar un adicional del Contrato No. 401 de 2021, al Profesional de Servicios, Camilo Garaviño, con prórroga hasta el 24-diciembre-2021. </t>
  </si>
  <si>
    <t xml:space="preserve">Orientar el uso adecuado y la apropiación de los ambientes de aprendizaje nuevos y existentes en los establecimientos educativos. </t>
  </si>
  <si>
    <t>Corte a 31-Diciembre de 2021 
Se ha brindado asistencia técnica integral mediante el nuevo portal educativo http://ati.huila.edu.co/ en el espacio educativo Gestión del Uso  Apropiación de Medios NTIC y desde el micrositio Manuales de Medios
Se está trabajando y avanzando en esta actividad con el Profesional de apoyo
Se realizó OTROSÍ al C. No.401 de 2021, por valor de $8.800.000 para prolongar as actividades y finalizar el 24 de diciembre de 2021. Se realizó acta final y liquidación del mencionado contrato.</t>
  </si>
  <si>
    <t>Se orientó el uso adecuado y la apropiación de los ambientes de aprendizaje nuevos y existentes en los establecimientos educativos, mediante reuniones con la comunidad educativa realizadas con el Profesional de Apoyo del C. 401 de 2021.</t>
  </si>
  <si>
    <t xml:space="preserve">Acompañar los establecimientos en la definición e implementación de estrategias de mejoramiento de sus conocimientos, actitudes y prácticas de NTIC. </t>
  </si>
  <si>
    <t>Corte a 31-Diciembre de 2021 
Se está trabajando y avanzando en esta actividad con el Profesional de apoyo, con el despliegue del módulo de Infraestructura en MISEDH (áreas académicas) y Computadores (de mesa, portátiles, tabletas)
Se realizó OTROSÍ al C. No.401 de 2021, por valor de $8.800.000 para prolongar as actividades y finalizar el 24 de diciembre de 2021. Se realizó acta final y liquidación del mencionado contrato.</t>
  </si>
  <si>
    <t>Se acompañó a los establecimientos en la definición e implementación de estrategias de mejoramiento de sus conocimientos, actitudes y prácticas de NTIC, por medio de los programas liderados por MEN, MINTIC, Computadores para Educar.</t>
  </si>
  <si>
    <t>Verificación compartida al diagnóstico territorial de la situación actual en el uso y apropiación de Medios y Tecnologías de la información y la comunicación (TIC).</t>
  </si>
  <si>
    <t>Corte a 31-Diciembre de 2021 
Se está trabajando y avanzando en esta actividad con el Profesional de apoyo, con la ATI programada en 2021 a 150 Instituciones Educativas adscritas a SEDH.
Se realizó OTROSÍ al C. No.401 de 2021, por valor de $8.800.000 para prolongar as actividades y finalizar el 24 de diciembre de 2021. Se realizó acta final y liquidación del mencionado contrato.</t>
  </si>
  <si>
    <t>Se gestionó y efectuó verificación compartida al diagnóstico territorial de la situación actual en el uso y apropiación de Medios y Tecnologías de la información y la comunicación (TIC), apalancados en el aplicativo MISEDH que da cobertura a las 177 IE oficiales adscritas a SEDH</t>
  </si>
  <si>
    <t xml:space="preserve">Abogar por la gestión educativa y pedagógica  de los educadores aplicando NTIC.  </t>
  </si>
  <si>
    <t>Corte a 31-Diciembre de 2021 
En 2021se han liderado 15 programas orientados desde MEN, MinTI, CPE, PNLE - CERCLALC, CIER U del Valle, EAFIT, focalizadas a abogar por la gestión educativa y pedagógica  de los educadores aplicando NTIC.  
Se trabajó y avanzó en esta actividad con el Profesional de apoyo
Se realizó OTROSÍ al C. No.401 de 2021, por valor de $8.800.000 para prolongar as actividades y finalizar el 24 de diciembre de 2021. Se realizó acta final y liquidación del mencionado contrato.</t>
  </si>
  <si>
    <t>Se solicitó a inicio del año 2021 mediante oficio dirigido a MEN y MinTIC, incluyeran a SEDH en programa que fortalecieran el ecosistema de Innovación NTIC de la SEDH. Estos programa gestionados son la respuesta a estas peticiones.</t>
  </si>
  <si>
    <t>Hacer seguimiento a los indicadores y tareas asociados al uso y la apropiación de Medios y TIC.</t>
  </si>
  <si>
    <t>Corte a 31-Diciembre de 2021 
Se verificó el indicador KPI No. 4 con el profesional de Calidad de Secretaría General y de Planeación educativa; el Secretario dio el Vo. Bo. Al formato del consolidado y se publicó en Extranet en Calidad Educativa
Se trabajó y avanzó en esta actividad con el Profesional de apoyo
Se realizó OTROSÍ al C. No.401 de 2021, por valor de $8.800.000 para prolongar as actividades y finalizar el 24 de diciembre de 2021. Se realizó acta final y liquidación del mencionado contrato.</t>
  </si>
  <si>
    <t>Se realizó encuesta a 177 IE y se consolidó, verificó información recopilada y se proyectaron acciones de mejora en el formato validado por Secretaría General y Planeación Educativa. Se actualizó ficha técnica del indicador KPI No. 4 de Calidad Educativa, Uso de Medios y se socializó con la comunidad educativa huilense.</t>
  </si>
  <si>
    <t>Monitoreo a los avances institucionales en la actualización de MISEDH.</t>
  </si>
  <si>
    <t>Corte a 31-Diciembre de 2021 
Se trabajó y avanzó en esta actividad con el Profesional de apoyo
Se realizó OTROSÍ al C. No.401 de 2021, por valor de $8.800.000 para prolongar as actividades y finalizar el 24 de diciembre de 2021. Se realizó acta final y liquidación del mencionado contrato.</t>
  </si>
  <si>
    <t>Se realizó el monitoreo a los avances institucionales en la actualización de MISEDH, por medio de cronograma anual orientado por meta del plan de desarrollo departamental a 200 sedes educativas huilenses</t>
  </si>
  <si>
    <t>Elaboró</t>
  </si>
  <si>
    <t>Revisó</t>
  </si>
  <si>
    <t>Firma</t>
  </si>
  <si>
    <t>Nombre</t>
  </si>
  <si>
    <t>LUIS EDUARDO HERNANDEZ MACÍAS</t>
  </si>
  <si>
    <t>Cargo</t>
  </si>
  <si>
    <t>LIDER CALIDAD DEL SECTOR EDUCATIVO</t>
  </si>
  <si>
    <t xml:space="preserve">Juicio evaluativo: 
La ejecución de la ATI prevista en el PAM2021 se puede considerar exitosa, si se tienen en cuenta los tres aspectos definidos al evaluar en relación con las Actividades desarrolladas, para cumplir las Acciones estratégicas y los resultados de los indicadores aplicados: 
	Cumplimiento de las Actividades planeadas (ejecutadas o no)
	Requerimiento de las Temáticas tratadas durante la ATI (Excelente, Bueno, Regular, Malo).
	Calidad de la ATI ofrecida (Pertinencia, Profundidad y Oportunidad). 
En ese orden de ideas, en el 2021 el PAM tuvo un porcentaje de ejecución del 97% (Excelente según los rangos del MEN); comparado con el año 2020, desmejoró en 2 puntos porcentuales, al pasar de 99% a 97%. Empero, si se considera que el número de actividades previstas paso de 73 en 2020 a 77 en 2021, se concluye que se avanzó en cumplimiento. No fue posible acompañar los establecimientos oficiales y no oficiales, en la socialización de los resultados del estado de la educación inicial en el Huila ni acompañar los establecimientos educativos con población minoritaria en proceso de Investigación étnica, educativa y pedagógica. En el primer caso, esta actividad se aplazó para comienzos de 2022 para tener una mayor información cuantitativa y cualitativa; en el segundo caso, aunque finalmente se aprobaron los estudios previos, para la edición y publicación de un material didáctico que aporte a la identidad huilense, estos no salieron a licitación por cuanto su aprobación se hizo a finales del mes de noviembre lo que dificultó por tiempo la licitación.
Para el logro en la ejecución de la ATI, fue importante, como en 2020, la gestión personal de los integrantes del Grupo, articulados con el MEN y otras entidades oficiales, del orden nacional y departamental. Así que, en consenso del Grupo, esta experiencia, que le ahorró dinero al Departamento, debe continuar, para lo cual se requiere, además de dotación de equipamiento y liberación de restricciones en conectividad, mantener el personal contratado en 2021 para el Grupo de calidad, vincular personal de apoyo al proceso de Evaluación, articulación y transversalidad y un diseñador Web para administrar la nueva plataforma del Portal educativo, los Micrositios creados y Diseños transmedia. Los reconocimientos obtenidos en el orden nacional durante 2020 y 2021, así como los compromisos adquiridos en 2021 con la participación en el Ecosistema de innovación y transformación digital y el Plan de Innovación Territorial, entre otros, son indicativos del mérito obtenido y la autoridad para hacer este planteamiento; el Gobernador debería saberlo y apoyarnos.
En cuanto al requerimiento de las Temáticas tratadas durante la ATI, las actividades fueron calificadas como Excelentes en el 98%; solo los temas de acompañamiento para la definición e implementación de estrategias para el proceso de evaluación de estudiantes y orientación en el análisis de los resultados territoriales de la evaluación de desempeño de educadores, fueron calificados como Aceptables. 
En cuanto a la calidad de la ATI ofrecida (Pertinencia, Profundidad y Oportunidad), fue calificada en su mayoría como Excelente en los tres criterios; solo el 10% la consideró buena en profundidad y el 7% buena en oportunidad. Ninguna actividad fue calificada regular o mala. 
Los instrumentos de apoyo utilizados fueron, principalmente, el Formato de Seguimiento SED-C052-P628-F01 y otras como testimonios, encuestas o entrevistas, utilizados por los prestadores de la asistencia técnica, recogidas en cada actividad del PAM2021. 
</t>
  </si>
  <si>
    <t xml:space="preserve">Acciones de mejora: 
1.	Mejoramiento de los establecimientos educativos, a partir de las especificaciones técnicas del Macroproceso. 
2.	Revisar las variables para identificar y apoyar los establecimientos con mayores oportunidades de mejora. 
3. Dar prioridad y continuidad a las actividades del PAM no ejecutadas en 2021 
4. Tener en cuenta aquellas actividades que no alcanzaron un nivel de Oportunidad y Profundidad Bueno o Excelente en su desarrollo e incluir: 
	Educación Vial, GER, Convivencia, Manuales de Convivencia y EPFC (Alianza Escuela – Familia y sociedad)
	SER: Educación cognitiva y Educación emocional
	Orientación vocacional, Emprendimiento y Productividad
	Evaluación: SIEE + SABER (EVA)
	Mejorar Lectura crítica y Matemáticas
	Experiencias: Innovación – Investigación
	Profundizar Formación en Planificación curricular y Proyectos.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</si>
</sst>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0"/>
      <name val="Arial"/>
      <family val="2"/>
    </font>
    <font>
      <b/>
      <sz val="14"/>
      <name val="Arial"/>
      <family val="2"/>
    </font>
    <font>
      <b/>
      <sz val="11"/>
      <name val="Arial"/>
      <family val="2"/>
    </font>
    <font>
      <b/>
      <sz val="18"/>
      <color theme="1"/>
      <name val="Calibri"/>
      <family val="2"/>
      <scheme val="minor"/>
    </font>
    <font>
      <b/>
      <sz val="10"/>
      <name val="Arial"/>
      <family val="2"/>
    </font>
    <font>
      <b/>
      <sz val="12"/>
      <name val="Arial"/>
      <family val="2"/>
    </font>
    <font>
      <b/>
      <sz val="8"/>
      <name val="Arial"/>
      <family val="2"/>
    </font>
    <font>
      <b/>
      <sz val="10"/>
      <name val="Arial"/>
    </font>
    <font>
      <b/>
      <sz val="10"/>
      <color indexed="10"/>
      <name val="Arial"/>
    </font>
    <font>
      <b/>
      <sz val="8"/>
      <color indexed="56"/>
      <name val="Arial"/>
    </font>
    <font>
      <b/>
      <sz val="12"/>
      <color indexed="56"/>
      <name val="Arial"/>
    </font>
    <font>
      <b/>
      <sz val="10"/>
      <color rgb="FF000000"/>
      <name val="Arial Narrow"/>
      <family val="2"/>
    </font>
    <font>
      <b/>
      <sz val="10"/>
      <name val="Arial Narrow"/>
      <family val="2"/>
    </font>
    <font>
      <b/>
      <sz val="10"/>
      <name val="Calibri"/>
      <family val="2"/>
    </font>
    <font>
      <sz val="9"/>
      <name val="Arial"/>
      <family val="2"/>
    </font>
    <font>
      <sz val="9"/>
      <color indexed="17"/>
      <name val="Arial"/>
      <family val="2"/>
    </font>
    <font>
      <sz val="8"/>
      <color rgb="FF000000"/>
      <name val="Arial Narrow"/>
      <family val="2"/>
    </font>
    <font>
      <sz val="10"/>
      <name val="Arial"/>
    </font>
    <font>
      <sz val="10"/>
      <color rgb="FF000000"/>
      <name val="Arial"/>
    </font>
    <font>
      <sz val="10"/>
      <color rgb="FF000000"/>
      <name val="Arial"/>
      <charset val="1"/>
    </font>
    <font>
      <sz val="10"/>
      <color theme="1"/>
      <name val="Arial"/>
    </font>
    <font>
      <sz val="12"/>
      <color rgb="FF000000"/>
      <name val="Arial Narrow"/>
      <family val="2"/>
    </font>
    <font>
      <b/>
      <sz val="6"/>
      <name val="Arial Narrow"/>
      <family val="2"/>
    </font>
    <font>
      <sz val="10"/>
      <color rgb="FF333333"/>
      <name val="Arial"/>
    </font>
    <font>
      <sz val="10"/>
      <color rgb="FFFF0000"/>
      <name val="Arial"/>
    </font>
    <font>
      <sz val="8"/>
      <color theme="1"/>
      <name val="Arial Narrow"/>
      <family val="2"/>
    </font>
    <font>
      <b/>
      <sz val="14"/>
      <color theme="1"/>
      <name val="Arial"/>
    </font>
    <font>
      <sz val="8"/>
      <color indexed="8"/>
      <name val="Arial Narrow"/>
      <family val="2"/>
    </font>
    <font>
      <sz val="8"/>
      <name val="Arial Narrow"/>
      <family val="2"/>
    </font>
    <font>
      <sz val="10"/>
      <color rgb="FF313A46"/>
      <name val="Arial"/>
    </font>
    <font>
      <b/>
      <sz val="8"/>
      <name val="Arial Narrow"/>
      <family val="2"/>
    </font>
    <font>
      <sz val="10"/>
      <color rgb="FF000000"/>
      <name val="Arial"/>
      <family val="2"/>
      <charset val="1"/>
    </font>
    <font>
      <sz val="10"/>
      <color theme="1"/>
      <name val="Arial"/>
      <family val="2"/>
      <charset val="1"/>
    </font>
    <font>
      <sz val="8"/>
      <color theme="1"/>
      <name val="Arial"/>
    </font>
    <font>
      <sz val="9"/>
      <color theme="1"/>
      <name val="Arial"/>
    </font>
    <font>
      <sz val="14"/>
      <color theme="1"/>
      <name val="Calibri"/>
      <family val="2"/>
      <scheme val="minor"/>
    </font>
    <font>
      <sz val="12"/>
      <name val="Arial"/>
      <family val="2"/>
    </font>
    <font>
      <b/>
      <sz val="14"/>
      <color theme="1"/>
      <name val="Calibri"/>
      <family val="2"/>
      <scheme val="minor"/>
    </font>
    <font>
      <sz val="8"/>
      <color theme="1"/>
      <name val="Calibri"/>
      <family val="2"/>
      <scheme val="minor"/>
    </font>
    <font>
      <sz val="11"/>
      <color theme="1"/>
      <name val="Arial Narrow"/>
      <family val="2"/>
    </font>
    <font>
      <sz val="10"/>
      <color theme="1"/>
      <name val="Calibri"/>
      <family val="2"/>
      <scheme val="minor"/>
    </font>
    <font>
      <b/>
      <sz val="9"/>
      <color indexed="81"/>
      <name val="Tahoma"/>
      <charset val="1"/>
    </font>
    <font>
      <sz val="9"/>
      <color indexed="81"/>
      <name val="Tahoma"/>
      <charset val="1"/>
    </font>
    <font>
      <sz val="10"/>
      <color indexed="8"/>
      <name val="Arial"/>
    </font>
    <font>
      <b/>
      <sz val="9"/>
      <color indexed="81"/>
      <name val="Tahoma"/>
      <family val="2"/>
    </font>
    <font>
      <sz val="9"/>
      <color indexed="81"/>
      <name val="Tahoma"/>
      <family val="2"/>
    </font>
  </fonts>
  <fills count="20">
    <fill>
      <patternFill patternType="none"/>
    </fill>
    <fill>
      <patternFill patternType="gray125"/>
    </fill>
    <fill>
      <patternFill patternType="solid">
        <fgColor rgb="FFFFCCFF"/>
        <bgColor indexed="64"/>
      </patternFill>
    </fill>
    <fill>
      <patternFill patternType="solid">
        <fgColor theme="0" tint="-0.14999847407452621"/>
        <bgColor indexed="64"/>
      </patternFill>
    </fill>
    <fill>
      <patternFill patternType="solid">
        <fgColor rgb="FFFFCCFF"/>
        <bgColor rgb="FFFBD4B4"/>
      </patternFill>
    </fill>
    <fill>
      <patternFill patternType="solid">
        <fgColor rgb="FFFFCCFF"/>
        <bgColor rgb="FFFF99CC"/>
      </patternFill>
    </fill>
    <fill>
      <patternFill patternType="solid">
        <fgColor rgb="FFFF0000"/>
        <bgColor rgb="FFFF0000"/>
      </patternFill>
    </fill>
    <fill>
      <patternFill patternType="solid">
        <fgColor rgb="FFFFFF00"/>
        <bgColor rgb="FFFFFF00"/>
      </patternFill>
    </fill>
    <fill>
      <patternFill patternType="solid">
        <fgColor rgb="FF99CC00"/>
        <bgColor rgb="FF99CC00"/>
      </patternFill>
    </fill>
    <fill>
      <patternFill patternType="solid">
        <fgColor rgb="FF92D050"/>
        <bgColor indexed="64"/>
      </patternFill>
    </fill>
    <fill>
      <patternFill patternType="solid">
        <fgColor theme="9" tint="0.59999389629810485"/>
        <bgColor indexed="64"/>
      </patternFill>
    </fill>
    <fill>
      <patternFill patternType="solid">
        <fgColor rgb="FFFFCCFF"/>
        <bgColor rgb="FFC2D69B"/>
      </patternFill>
    </fill>
    <fill>
      <patternFill patternType="solid">
        <fgColor rgb="FFFFFFFF"/>
        <bgColor indexed="64"/>
      </patternFill>
    </fill>
    <fill>
      <patternFill patternType="solid">
        <fgColor rgb="FFFFFF00"/>
        <bgColor rgb="FF000000"/>
      </patternFill>
    </fill>
    <fill>
      <patternFill patternType="solid">
        <fgColor rgb="FFC6E0B4"/>
        <bgColor indexed="64"/>
      </patternFill>
    </fill>
    <fill>
      <patternFill patternType="solid">
        <fgColor rgb="FFD0CECE"/>
        <bgColor indexed="64"/>
      </patternFill>
    </fill>
    <fill>
      <patternFill patternType="solid">
        <fgColor rgb="FFD0CECE"/>
        <bgColor rgb="FF000000"/>
      </patternFill>
    </fill>
    <fill>
      <patternFill patternType="solid">
        <fgColor rgb="FFFFFF00"/>
        <bgColor indexed="64"/>
      </patternFill>
    </fill>
    <fill>
      <patternFill patternType="solid">
        <fgColor rgb="FF92D050"/>
        <bgColor rgb="FF000000"/>
      </patternFill>
    </fill>
    <fill>
      <patternFill patternType="solid">
        <fgColor theme="5" tint="0.59999389629810485"/>
        <bgColor indexed="64"/>
      </patternFill>
    </fill>
  </fills>
  <borders count="7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rgb="FF000000"/>
      </left>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indexed="64"/>
      </bottom>
      <diagonal/>
    </border>
    <border>
      <left style="medium">
        <color rgb="FF000000"/>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right style="thin">
        <color rgb="FF000000"/>
      </right>
      <top/>
      <bottom style="thin">
        <color rgb="FF000000"/>
      </bottom>
      <diagonal/>
    </border>
    <border>
      <left style="medium">
        <color indexed="64"/>
      </left>
      <right style="medium">
        <color indexed="64"/>
      </right>
      <top/>
      <bottom/>
      <diagonal/>
    </border>
    <border>
      <left style="medium">
        <color indexed="64"/>
      </left>
      <right/>
      <top/>
      <bottom/>
      <diagonal/>
    </border>
    <border>
      <left style="thin">
        <color rgb="FF000000"/>
      </left>
      <right style="medium">
        <color rgb="FF000000"/>
      </right>
      <top style="thin">
        <color rgb="FF000000"/>
      </top>
      <bottom style="thin">
        <color rgb="FF000000"/>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245">
    <xf numFmtId="0" fontId="0" fillId="0" borderId="0" xfId="0"/>
    <xf numFmtId="0" fontId="1" fillId="0" borderId="1" xfId="0" applyFont="1" applyBorder="1" applyAlignment="1">
      <alignment horizontal="center"/>
    </xf>
    <xf numFmtId="0" fontId="1" fillId="0" borderId="2" xfId="0" applyFont="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2" borderId="13" xfId="0" applyFont="1" applyFill="1" applyBorder="1" applyAlignment="1">
      <alignment horizontal="center" vertical="center"/>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0" fontId="0" fillId="0" borderId="15" xfId="0"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6" fillId="3" borderId="19"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7" fillId="3" borderId="25"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7" borderId="35" xfId="0" applyFont="1" applyFill="1" applyBorder="1" applyAlignment="1">
      <alignment horizontal="center" vertical="center" wrapText="1"/>
    </xf>
    <xf numFmtId="0" fontId="14" fillId="8" borderId="36" xfId="0" applyFont="1" applyFill="1" applyBorder="1" applyAlignment="1">
      <alignment horizontal="center" vertical="center" wrapText="1"/>
    </xf>
    <xf numFmtId="0" fontId="0" fillId="0" borderId="0" xfId="0" applyAlignment="1">
      <alignment horizontal="center"/>
    </xf>
    <xf numFmtId="0" fontId="6" fillId="9" borderId="37" xfId="0" applyFont="1" applyFill="1" applyBorder="1" applyAlignment="1">
      <alignment horizontal="center" vertical="center" textRotation="90" wrapText="1"/>
    </xf>
    <xf numFmtId="0" fontId="15" fillId="10" borderId="37" xfId="0" applyFont="1" applyFill="1" applyBorder="1" applyAlignment="1">
      <alignment horizontal="center" vertical="center" wrapText="1"/>
    </xf>
    <xf numFmtId="0" fontId="15" fillId="10" borderId="38" xfId="0" applyFont="1" applyFill="1" applyBorder="1" applyAlignment="1">
      <alignment horizontal="center" vertical="center" wrapText="1"/>
    </xf>
    <xf numFmtId="0" fontId="17" fillId="9" borderId="37" xfId="0" applyFont="1" applyFill="1" applyBorder="1" applyAlignment="1">
      <alignment horizontal="left" vertical="center" wrapText="1"/>
    </xf>
    <xf numFmtId="0" fontId="17" fillId="9" borderId="38" xfId="0" applyFont="1" applyFill="1" applyBorder="1" applyAlignment="1">
      <alignment horizontal="center" vertical="center" wrapText="1"/>
    </xf>
    <xf numFmtId="0" fontId="18" fillId="9" borderId="39" xfId="0" applyFont="1" applyFill="1" applyBorder="1" applyAlignment="1">
      <alignment horizontal="center" vertical="center" wrapText="1"/>
    </xf>
    <xf numFmtId="0" fontId="18" fillId="9" borderId="40" xfId="0" applyFont="1" applyFill="1" applyBorder="1" applyAlignment="1">
      <alignment horizontal="justify" vertical="center" wrapText="1"/>
    </xf>
    <xf numFmtId="0" fontId="18" fillId="9" borderId="40" xfId="0" applyFont="1" applyFill="1" applyBorder="1" applyAlignment="1">
      <alignment horizontal="center" vertical="center" wrapText="1"/>
    </xf>
    <xf numFmtId="0" fontId="19" fillId="0" borderId="41" xfId="0" applyFont="1" applyBorder="1" applyAlignment="1">
      <alignment horizontal="center" vertical="center"/>
    </xf>
    <xf numFmtId="0" fontId="20" fillId="0" borderId="41" xfId="0" applyFont="1" applyBorder="1" applyAlignment="1">
      <alignment vertical="top" wrapText="1"/>
    </xf>
    <xf numFmtId="0" fontId="21" fillId="0" borderId="42" xfId="0" applyFont="1" applyBorder="1" applyAlignment="1">
      <alignment vertical="top" wrapText="1"/>
    </xf>
    <xf numFmtId="0" fontId="22" fillId="11" borderId="43" xfId="0" applyFont="1" applyFill="1" applyBorder="1" applyAlignment="1">
      <alignment horizontal="center" vertical="center" wrapText="1"/>
    </xf>
    <xf numFmtId="0" fontId="22" fillId="11" borderId="41" xfId="0" applyFont="1" applyFill="1" applyBorder="1" applyAlignment="1">
      <alignment horizontal="center" vertical="center" wrapText="1"/>
    </xf>
    <xf numFmtId="0" fontId="22" fillId="11" borderId="44" xfId="0" applyFont="1" applyFill="1" applyBorder="1" applyAlignment="1">
      <alignment horizontal="center" vertical="center" wrapText="1"/>
    </xf>
    <xf numFmtId="0" fontId="23" fillId="0" borderId="45" xfId="0" applyFont="1" applyBorder="1" applyAlignment="1">
      <alignment vertical="center"/>
    </xf>
    <xf numFmtId="0" fontId="23" fillId="0" borderId="41" xfId="0" applyFont="1" applyBorder="1" applyAlignment="1">
      <alignment vertical="center"/>
    </xf>
    <xf numFmtId="0" fontId="6" fillId="9" borderId="46" xfId="0" applyFont="1" applyFill="1" applyBorder="1" applyAlignment="1">
      <alignment horizontal="center" vertical="center" textRotation="90" wrapText="1"/>
    </xf>
    <xf numFmtId="0" fontId="15" fillId="10" borderId="46" xfId="0" applyFont="1" applyFill="1" applyBorder="1" applyAlignment="1">
      <alignment horizontal="center" vertical="center" wrapText="1"/>
    </xf>
    <xf numFmtId="0" fontId="15" fillId="10" borderId="47" xfId="0" applyFont="1" applyFill="1" applyBorder="1" applyAlignment="1">
      <alignment horizontal="center" vertical="center" wrapText="1"/>
    </xf>
    <xf numFmtId="0" fontId="17" fillId="9" borderId="46" xfId="0" applyFont="1" applyFill="1" applyBorder="1" applyAlignment="1">
      <alignment horizontal="left" vertical="center" wrapText="1"/>
    </xf>
    <xf numFmtId="0" fontId="17" fillId="9" borderId="47" xfId="0" applyFont="1" applyFill="1" applyBorder="1" applyAlignment="1">
      <alignment horizontal="center" vertical="center" wrapText="1"/>
    </xf>
    <xf numFmtId="0" fontId="19" fillId="0" borderId="40" xfId="0" applyFont="1" applyBorder="1" applyAlignment="1">
      <alignment horizontal="center" vertical="center"/>
    </xf>
    <xf numFmtId="0" fontId="19" fillId="0" borderId="40" xfId="0" applyFont="1" applyBorder="1" applyAlignment="1">
      <alignment horizontal="left" vertical="top" wrapText="1"/>
    </xf>
    <xf numFmtId="0" fontId="19" fillId="0" borderId="48" xfId="0" applyFont="1" applyBorder="1" applyAlignment="1">
      <alignment wrapText="1"/>
    </xf>
    <xf numFmtId="0" fontId="19" fillId="0" borderId="48" xfId="0" applyFont="1" applyBorder="1" applyAlignment="1">
      <alignment horizontal="left" vertical="top" wrapText="1"/>
    </xf>
    <xf numFmtId="0" fontId="24" fillId="12" borderId="40" xfId="0" applyFont="1" applyFill="1" applyBorder="1" applyAlignment="1">
      <alignment vertical="top" wrapText="1"/>
    </xf>
    <xf numFmtId="0" fontId="19" fillId="0" borderId="40" xfId="0" applyFont="1" applyBorder="1" applyAlignment="1">
      <alignment vertical="top" wrapText="1"/>
    </xf>
    <xf numFmtId="0" fontId="17" fillId="9" borderId="49" xfId="0" applyFont="1" applyFill="1" applyBorder="1" applyAlignment="1">
      <alignment horizontal="left" vertical="center" wrapText="1"/>
    </xf>
    <xf numFmtId="0" fontId="17" fillId="9" borderId="50" xfId="0" applyFont="1" applyFill="1" applyBorder="1" applyAlignment="1">
      <alignment horizontal="center" vertical="center" wrapText="1"/>
    </xf>
    <xf numFmtId="0" fontId="21" fillId="0" borderId="48" xfId="0" applyFont="1" applyBorder="1" applyAlignment="1">
      <alignment vertical="center"/>
    </xf>
    <xf numFmtId="0" fontId="17" fillId="9" borderId="3"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8" fillId="9" borderId="39" xfId="0" applyFont="1" applyFill="1" applyBorder="1" applyAlignment="1">
      <alignment horizontal="left" vertical="center" wrapText="1"/>
    </xf>
    <xf numFmtId="0" fontId="19" fillId="0" borderId="48" xfId="0" applyFont="1" applyBorder="1" applyAlignment="1">
      <alignment horizontal="center" vertical="center" wrapText="1"/>
    </xf>
    <xf numFmtId="0" fontId="17" fillId="9" borderId="0" xfId="0" applyFont="1" applyFill="1" applyAlignment="1">
      <alignment horizontal="center" vertical="center" wrapText="1"/>
    </xf>
    <xf numFmtId="0" fontId="17" fillId="9" borderId="9" xfId="0" applyFont="1" applyFill="1" applyBorder="1" applyAlignment="1">
      <alignment horizontal="center" vertical="center" wrapText="1"/>
    </xf>
    <xf numFmtId="0" fontId="19" fillId="0" borderId="48" xfId="0" applyFont="1" applyBorder="1" applyAlignment="1">
      <alignment vertical="top" wrapText="1"/>
    </xf>
    <xf numFmtId="0" fontId="17" fillId="9" borderId="11" xfId="0" applyFont="1" applyFill="1" applyBorder="1" applyAlignment="1">
      <alignment horizontal="center" vertical="center" wrapText="1"/>
    </xf>
    <xf numFmtId="0" fontId="19" fillId="9" borderId="39" xfId="0" applyFont="1" applyFill="1" applyBorder="1" applyAlignment="1">
      <alignment horizontal="left" vertical="center" wrapText="1"/>
    </xf>
    <xf numFmtId="0" fontId="19" fillId="0" borderId="40" xfId="0" applyFont="1" applyBorder="1" applyAlignment="1">
      <alignment wrapText="1"/>
    </xf>
    <xf numFmtId="0" fontId="19" fillId="9" borderId="39" xfId="0" applyFont="1" applyFill="1" applyBorder="1" applyAlignment="1">
      <alignment horizontal="center" vertical="center" wrapText="1"/>
    </xf>
    <xf numFmtId="0" fontId="25" fillId="13" borderId="40" xfId="0" applyFont="1" applyFill="1" applyBorder="1" applyAlignment="1">
      <alignment vertical="top" wrapText="1"/>
    </xf>
    <xf numFmtId="0" fontId="21" fillId="0" borderId="40" xfId="0" applyFont="1" applyBorder="1" applyAlignment="1">
      <alignment horizontal="center" vertical="center"/>
    </xf>
    <xf numFmtId="0" fontId="21" fillId="0" borderId="40" xfId="0" applyFont="1" applyBorder="1" applyAlignment="1">
      <alignment vertical="center" wrapText="1"/>
    </xf>
    <xf numFmtId="0" fontId="21" fillId="0" borderId="48" xfId="0" applyFont="1" applyBorder="1" applyAlignment="1">
      <alignment vertical="center" wrapText="1"/>
    </xf>
    <xf numFmtId="0" fontId="17" fillId="9" borderId="51" xfId="0" applyFont="1" applyFill="1" applyBorder="1" applyAlignment="1">
      <alignment horizontal="center" vertical="center" wrapText="1"/>
    </xf>
    <xf numFmtId="0" fontId="18" fillId="13" borderId="40" xfId="0" applyFont="1" applyFill="1" applyBorder="1" applyAlignment="1">
      <alignment wrapText="1"/>
    </xf>
    <xf numFmtId="0" fontId="21" fillId="0" borderId="40" xfId="0" applyFont="1" applyBorder="1" applyAlignment="1">
      <alignment vertical="top" wrapText="1"/>
    </xf>
    <xf numFmtId="0" fontId="26" fillId="9" borderId="38" xfId="0" applyFont="1" applyFill="1" applyBorder="1" applyAlignment="1">
      <alignment horizontal="center" vertical="center" wrapText="1"/>
    </xf>
    <xf numFmtId="0" fontId="18" fillId="14" borderId="40" xfId="0" applyFont="1" applyFill="1" applyBorder="1" applyAlignment="1">
      <alignment horizontal="justify" vertical="center" wrapText="1"/>
    </xf>
    <xf numFmtId="9" fontId="27" fillId="0" borderId="40" xfId="0" applyNumberFormat="1" applyFont="1" applyBorder="1" applyAlignment="1">
      <alignment horizontal="center" vertical="center"/>
    </xf>
    <xf numFmtId="0" fontId="26" fillId="9" borderId="47" xfId="0" applyFont="1" applyFill="1" applyBorder="1" applyAlignment="1">
      <alignment horizontal="center" vertical="center" wrapText="1"/>
    </xf>
    <xf numFmtId="0" fontId="17" fillId="9" borderId="23" xfId="0" applyFont="1" applyFill="1" applyBorder="1" applyAlignment="1">
      <alignment horizontal="center" vertical="center" wrapText="1"/>
    </xf>
    <xf numFmtId="0" fontId="26" fillId="9" borderId="52" xfId="0" applyFont="1" applyFill="1" applyBorder="1" applyAlignment="1">
      <alignment horizontal="center" vertical="center" wrapText="1"/>
    </xf>
    <xf numFmtId="0" fontId="18" fillId="15" borderId="40" xfId="0" applyFont="1" applyFill="1" applyBorder="1" applyAlignment="1">
      <alignment horizontal="left" vertical="center" wrapText="1"/>
    </xf>
    <xf numFmtId="0" fontId="18" fillId="15" borderId="40" xfId="0" applyFont="1" applyFill="1" applyBorder="1" applyAlignment="1">
      <alignment horizontal="center" vertical="center" wrapText="1"/>
    </xf>
    <xf numFmtId="0" fontId="21" fillId="15" borderId="40" xfId="0" applyFont="1" applyFill="1" applyBorder="1" applyAlignment="1">
      <alignment horizontal="center" vertical="center"/>
    </xf>
    <xf numFmtId="0" fontId="19" fillId="16" borderId="40" xfId="0" applyFont="1" applyFill="1" applyBorder="1" applyAlignment="1">
      <alignment horizontal="left" vertical="top" wrapText="1"/>
    </xf>
    <xf numFmtId="0" fontId="19" fillId="16" borderId="48" xfId="0" applyFont="1" applyFill="1" applyBorder="1" applyAlignment="1">
      <alignment horizontal="left" vertical="top" wrapText="1"/>
    </xf>
    <xf numFmtId="0" fontId="19" fillId="15" borderId="40" xfId="0" applyFont="1" applyFill="1" applyBorder="1" applyAlignment="1">
      <alignment horizontal="left" vertical="center" wrapText="1"/>
    </xf>
    <xf numFmtId="0" fontId="19" fillId="15" borderId="48" xfId="0" applyFont="1" applyFill="1" applyBorder="1" applyAlignment="1">
      <alignment horizontal="left" vertical="center" wrapText="1"/>
    </xf>
    <xf numFmtId="0" fontId="19" fillId="16" borderId="40" xfId="0" applyFont="1" applyFill="1" applyBorder="1" applyAlignment="1">
      <alignment horizontal="left" vertical="center" wrapText="1"/>
    </xf>
    <xf numFmtId="0" fontId="19" fillId="16" borderId="48" xfId="0" applyFont="1" applyFill="1" applyBorder="1" applyAlignment="1">
      <alignment horizontal="left" vertical="center" wrapText="1"/>
    </xf>
    <xf numFmtId="0" fontId="19" fillId="16" borderId="40" xfId="0" applyFont="1" applyFill="1" applyBorder="1" applyAlignment="1">
      <alignment vertical="center" wrapText="1"/>
    </xf>
    <xf numFmtId="0" fontId="19" fillId="16" borderId="48" xfId="0" applyFont="1" applyFill="1" applyBorder="1" applyAlignment="1">
      <alignment vertical="center" wrapText="1"/>
    </xf>
    <xf numFmtId="0" fontId="17" fillId="9" borderId="53" xfId="0" applyFont="1" applyFill="1" applyBorder="1" applyAlignment="1">
      <alignment horizontal="left" vertical="center" wrapText="1"/>
    </xf>
    <xf numFmtId="0" fontId="17" fillId="9" borderId="54" xfId="0" applyFont="1" applyFill="1" applyBorder="1" applyAlignment="1">
      <alignment horizontal="left" vertical="center" wrapText="1"/>
    </xf>
    <xf numFmtId="0" fontId="29" fillId="9" borderId="4" xfId="0" applyFont="1" applyFill="1" applyBorder="1" applyAlignment="1">
      <alignment horizontal="left" vertical="center" wrapText="1"/>
    </xf>
    <xf numFmtId="0" fontId="19" fillId="17" borderId="40" xfId="0" applyFont="1" applyFill="1" applyBorder="1" applyAlignment="1">
      <alignment vertical="center" wrapText="1"/>
    </xf>
    <xf numFmtId="0" fontId="18" fillId="17" borderId="40" xfId="0" applyFont="1" applyFill="1" applyBorder="1" applyAlignment="1">
      <alignment horizontal="center" vertical="center" wrapText="1"/>
    </xf>
    <xf numFmtId="0" fontId="30" fillId="17" borderId="40" xfId="0" applyFont="1" applyFill="1" applyBorder="1" applyAlignment="1">
      <alignment vertical="top" wrapText="1"/>
    </xf>
    <xf numFmtId="0" fontId="18" fillId="17" borderId="48" xfId="0" applyFont="1" applyFill="1" applyBorder="1" applyAlignment="1">
      <alignment vertical="top" wrapText="1"/>
    </xf>
    <xf numFmtId="0" fontId="17" fillId="9" borderId="55" xfId="0" applyFont="1" applyFill="1" applyBorder="1" applyAlignment="1">
      <alignment horizontal="left" vertical="center" wrapText="1"/>
    </xf>
    <xf numFmtId="0" fontId="19" fillId="17" borderId="40" xfId="0" applyFont="1" applyFill="1" applyBorder="1" applyAlignment="1">
      <alignment horizontal="left" vertical="center" wrapText="1"/>
    </xf>
    <xf numFmtId="0" fontId="30" fillId="17" borderId="40" xfId="0" applyFont="1" applyFill="1" applyBorder="1" applyAlignment="1">
      <alignment wrapText="1"/>
    </xf>
    <xf numFmtId="0" fontId="18" fillId="17" borderId="40" xfId="0" applyFont="1" applyFill="1" applyBorder="1" applyAlignment="1">
      <alignment vertical="center" wrapText="1"/>
    </xf>
    <xf numFmtId="0" fontId="21" fillId="17" borderId="40" xfId="0" applyFont="1" applyFill="1" applyBorder="1" applyAlignment="1">
      <alignment vertical="top" wrapText="1"/>
    </xf>
    <xf numFmtId="0" fontId="19" fillId="17" borderId="48" xfId="0" applyFont="1" applyFill="1" applyBorder="1" applyAlignment="1">
      <alignment vertical="top" wrapText="1"/>
    </xf>
    <xf numFmtId="0" fontId="19" fillId="17" borderId="40" xfId="0" applyFont="1" applyFill="1" applyBorder="1" applyAlignment="1">
      <alignment vertical="top" wrapText="1"/>
    </xf>
    <xf numFmtId="0" fontId="17" fillId="9" borderId="4" xfId="0" applyFont="1" applyFill="1" applyBorder="1" applyAlignment="1">
      <alignment horizontal="left" vertical="center" wrapText="1"/>
    </xf>
    <xf numFmtId="0" fontId="18" fillId="17" borderId="40" xfId="0" applyFont="1" applyFill="1" applyBorder="1" applyAlignment="1">
      <alignment vertical="top" wrapText="1"/>
    </xf>
    <xf numFmtId="0" fontId="19" fillId="17" borderId="40" xfId="0" applyFont="1" applyFill="1" applyBorder="1" applyAlignment="1">
      <alignment wrapText="1"/>
    </xf>
    <xf numFmtId="0" fontId="18" fillId="17" borderId="40" xfId="0" applyFont="1" applyFill="1" applyBorder="1" applyAlignment="1">
      <alignment horizontal="left" vertical="center" wrapText="1"/>
    </xf>
    <xf numFmtId="0" fontId="30" fillId="12" borderId="40" xfId="0" applyFont="1" applyFill="1" applyBorder="1" applyAlignment="1">
      <alignment wrapText="1"/>
    </xf>
    <xf numFmtId="0" fontId="18" fillId="0" borderId="48" xfId="0" applyFont="1" applyBorder="1" applyAlignment="1">
      <alignment vertical="top" wrapText="1"/>
    </xf>
    <xf numFmtId="0" fontId="30" fillId="12" borderId="40" xfId="0" applyFont="1" applyFill="1" applyBorder="1" applyAlignment="1">
      <alignment vertical="top" wrapText="1"/>
    </xf>
    <xf numFmtId="0" fontId="21" fillId="0" borderId="48" xfId="0" applyFont="1" applyBorder="1" applyAlignment="1">
      <alignment vertical="top" wrapText="1"/>
    </xf>
    <xf numFmtId="0" fontId="29" fillId="9" borderId="1" xfId="0" applyFont="1" applyFill="1" applyBorder="1" applyAlignment="1">
      <alignment horizontal="center" vertical="center" wrapText="1"/>
    </xf>
    <xf numFmtId="0" fontId="21" fillId="9" borderId="39" xfId="0" applyFont="1" applyFill="1" applyBorder="1" applyAlignment="1">
      <alignment horizontal="justify" vertical="center" wrapText="1"/>
    </xf>
    <xf numFmtId="0" fontId="21" fillId="17" borderId="48" xfId="0" applyFont="1" applyFill="1" applyBorder="1" applyAlignment="1">
      <alignment vertical="top" wrapText="1"/>
    </xf>
    <xf numFmtId="0" fontId="29" fillId="9" borderId="9" xfId="0" applyFont="1" applyFill="1" applyBorder="1" applyAlignment="1">
      <alignment horizontal="center" vertical="center" wrapText="1"/>
    </xf>
    <xf numFmtId="0" fontId="21" fillId="17" borderId="40" xfId="0" applyFont="1" applyFill="1" applyBorder="1" applyAlignment="1">
      <alignment horizontal="left" vertical="center" wrapText="1"/>
    </xf>
    <xf numFmtId="0" fontId="21" fillId="17" borderId="48" xfId="0" applyFont="1" applyFill="1" applyBorder="1" applyAlignment="1">
      <alignment vertical="center" wrapText="1"/>
    </xf>
    <xf numFmtId="0" fontId="29" fillId="9" borderId="11" xfId="0" applyFont="1" applyFill="1" applyBorder="1" applyAlignment="1">
      <alignment horizontal="center" vertical="center" wrapText="1"/>
    </xf>
    <xf numFmtId="0" fontId="21" fillId="17" borderId="40" xfId="0" applyFont="1" applyFill="1" applyBorder="1" applyAlignment="1">
      <alignment horizontal="justify" vertical="center" wrapText="1"/>
    </xf>
    <xf numFmtId="0" fontId="19" fillId="17" borderId="40" xfId="0" applyFont="1" applyFill="1" applyBorder="1" applyAlignment="1">
      <alignment horizontal="left" vertical="top" wrapText="1"/>
    </xf>
    <xf numFmtId="0" fontId="29" fillId="9" borderId="56" xfId="0" applyFont="1" applyFill="1" applyBorder="1" applyAlignment="1">
      <alignment horizontal="left" vertical="center" wrapText="1"/>
    </xf>
    <xf numFmtId="0" fontId="29" fillId="9" borderId="4" xfId="0" applyFont="1" applyFill="1" applyBorder="1" applyAlignment="1">
      <alignment horizontal="left" vertical="center" wrapText="1"/>
    </xf>
    <xf numFmtId="0" fontId="18" fillId="9" borderId="39" xfId="0" applyFont="1" applyFill="1" applyBorder="1" applyAlignment="1">
      <alignment horizontal="justify" vertical="center" wrapText="1"/>
    </xf>
    <xf numFmtId="0" fontId="18" fillId="9" borderId="40" xfId="0" applyFont="1" applyFill="1" applyBorder="1" applyAlignment="1">
      <alignment vertical="center" wrapText="1"/>
    </xf>
    <xf numFmtId="9" fontId="19" fillId="0" borderId="40" xfId="0" applyNumberFormat="1" applyFont="1" applyBorder="1" applyAlignment="1">
      <alignment horizontal="center" vertical="center"/>
    </xf>
    <xf numFmtId="0" fontId="18" fillId="0" borderId="40" xfId="0" applyFont="1" applyBorder="1" applyAlignment="1">
      <alignment vertical="top" wrapText="1"/>
    </xf>
    <xf numFmtId="0" fontId="19" fillId="0" borderId="48" xfId="0" applyFont="1" applyBorder="1" applyAlignment="1">
      <alignment vertical="center" wrapText="1"/>
    </xf>
    <xf numFmtId="0" fontId="17" fillId="9" borderId="57" xfId="0" applyFont="1" applyFill="1" applyBorder="1" applyAlignment="1">
      <alignment horizontal="left" vertical="center" wrapText="1"/>
    </xf>
    <xf numFmtId="0" fontId="17" fillId="9" borderId="58" xfId="0" applyFont="1" applyFill="1" applyBorder="1" applyAlignment="1">
      <alignment horizontal="left" vertical="center" wrapText="1"/>
    </xf>
    <xf numFmtId="0" fontId="19" fillId="9" borderId="40" xfId="0" applyFont="1" applyFill="1" applyBorder="1" applyAlignment="1">
      <alignment vertical="center" wrapText="1"/>
    </xf>
    <xf numFmtId="9" fontId="25" fillId="0" borderId="40" xfId="0" applyNumberFormat="1" applyFont="1" applyBorder="1" applyAlignment="1">
      <alignment horizontal="center" vertical="center"/>
    </xf>
    <xf numFmtId="0" fontId="18" fillId="0" borderId="48" xfId="0" applyFont="1" applyBorder="1" applyAlignment="1">
      <alignment vertical="center" wrapText="1"/>
    </xf>
    <xf numFmtId="0" fontId="17" fillId="9" borderId="12" xfId="0" applyFont="1" applyFill="1" applyBorder="1" applyAlignment="1">
      <alignment horizontal="left" vertical="center" wrapText="1"/>
    </xf>
    <xf numFmtId="0" fontId="17" fillId="9" borderId="50" xfId="0" applyFont="1" applyFill="1" applyBorder="1" applyAlignment="1">
      <alignment horizontal="left" vertical="center" wrapText="1"/>
    </xf>
    <xf numFmtId="0" fontId="17" fillId="9" borderId="59" xfId="0" applyFont="1" applyFill="1" applyBorder="1" applyAlignment="1">
      <alignment horizontal="center" vertical="center" wrapText="1"/>
    </xf>
    <xf numFmtId="0" fontId="18" fillId="9" borderId="40" xfId="0" applyFont="1" applyFill="1" applyBorder="1" applyAlignment="1">
      <alignment horizontal="left" vertical="center" wrapText="1"/>
    </xf>
    <xf numFmtId="0" fontId="17" fillId="9" borderId="46" xfId="0" applyFont="1" applyFill="1" applyBorder="1" applyAlignment="1">
      <alignment horizontal="center" vertical="center" wrapText="1"/>
    </xf>
    <xf numFmtId="0" fontId="17" fillId="9" borderId="52" xfId="0" applyFont="1" applyFill="1" applyBorder="1" applyAlignment="1">
      <alignment horizontal="center" vertical="center" wrapText="1"/>
    </xf>
    <xf numFmtId="0" fontId="6" fillId="9" borderId="53" xfId="0" applyFont="1" applyFill="1" applyBorder="1" applyAlignment="1">
      <alignment horizontal="center" vertical="center" textRotation="90" wrapText="1"/>
    </xf>
    <xf numFmtId="0" fontId="15" fillId="10" borderId="53" xfId="0" applyFont="1" applyFill="1" applyBorder="1" applyAlignment="1">
      <alignment horizontal="center" vertical="center" wrapText="1"/>
    </xf>
    <xf numFmtId="0" fontId="15" fillId="10" borderId="52" xfId="0" applyFont="1" applyFill="1" applyBorder="1" applyAlignment="1">
      <alignment horizontal="center" vertical="center" wrapText="1"/>
    </xf>
    <xf numFmtId="0" fontId="17" fillId="9" borderId="38" xfId="0" applyFont="1" applyFill="1" applyBorder="1" applyAlignment="1">
      <alignment horizontal="center" vertical="center" wrapText="1"/>
    </xf>
    <xf numFmtId="0" fontId="6" fillId="9" borderId="38" xfId="0" applyFont="1" applyFill="1" applyBorder="1" applyAlignment="1">
      <alignment horizontal="center" vertical="center" textRotation="90" wrapText="1"/>
    </xf>
    <xf numFmtId="0" fontId="17" fillId="9" borderId="60" xfId="0" applyFont="1" applyFill="1" applyBorder="1" applyAlignment="1">
      <alignment horizontal="center" vertical="center" wrapText="1"/>
    </xf>
    <xf numFmtId="0" fontId="17" fillId="9" borderId="61" xfId="0" applyFont="1" applyFill="1" applyBorder="1" applyAlignment="1">
      <alignment horizontal="center" vertical="center" wrapText="1"/>
    </xf>
    <xf numFmtId="0" fontId="18" fillId="18" borderId="40" xfId="0" applyFont="1" applyFill="1" applyBorder="1" applyAlignment="1">
      <alignment horizontal="center" vertical="top" wrapText="1"/>
    </xf>
    <xf numFmtId="0" fontId="18" fillId="9" borderId="40" xfId="0" applyFont="1" applyFill="1" applyBorder="1" applyAlignment="1">
      <alignment horizontal="left" vertical="center" wrapText="1"/>
    </xf>
    <xf numFmtId="0" fontId="6" fillId="9" borderId="47" xfId="0" applyFont="1" applyFill="1" applyBorder="1" applyAlignment="1">
      <alignment horizontal="center" vertical="center" textRotation="90" wrapText="1"/>
    </xf>
    <xf numFmtId="0" fontId="17" fillId="9" borderId="62" xfId="0" applyFont="1" applyFill="1" applyBorder="1" applyAlignment="1">
      <alignment horizontal="center" vertical="center" wrapText="1"/>
    </xf>
    <xf numFmtId="0" fontId="18" fillId="18" borderId="40" xfId="0" applyFont="1" applyFill="1" applyBorder="1" applyAlignment="1">
      <alignment vertical="top" wrapText="1"/>
    </xf>
    <xf numFmtId="0" fontId="32" fillId="0" borderId="40" xfId="0" applyFont="1" applyBorder="1" applyAlignment="1">
      <alignment vertical="top" wrapText="1"/>
    </xf>
    <xf numFmtId="0" fontId="32" fillId="12" borderId="40" xfId="0" applyFont="1" applyFill="1" applyBorder="1" applyAlignment="1">
      <alignment vertical="top" wrapText="1"/>
    </xf>
    <xf numFmtId="0" fontId="19" fillId="12" borderId="40" xfId="0" applyFont="1" applyFill="1" applyBorder="1" applyAlignment="1">
      <alignment vertical="top" wrapText="1"/>
    </xf>
    <xf numFmtId="0" fontId="19" fillId="12" borderId="40" xfId="0" applyFont="1" applyFill="1" applyBorder="1" applyAlignment="1">
      <alignment wrapText="1"/>
    </xf>
    <xf numFmtId="0" fontId="33" fillId="12" borderId="40" xfId="0" applyFont="1" applyFill="1" applyBorder="1"/>
    <xf numFmtId="0" fontId="17" fillId="9" borderId="41" xfId="0" applyFont="1" applyFill="1" applyBorder="1" applyAlignment="1">
      <alignment horizontal="center" vertical="center" wrapText="1"/>
    </xf>
    <xf numFmtId="0" fontId="18" fillId="18" borderId="40" xfId="0" applyFont="1" applyFill="1" applyBorder="1" applyAlignment="1">
      <alignment vertical="center" wrapText="1"/>
    </xf>
    <xf numFmtId="0" fontId="6" fillId="9" borderId="6" xfId="0" applyFont="1" applyFill="1" applyBorder="1" applyAlignment="1">
      <alignment horizontal="center" vertical="center" textRotation="90" wrapText="1"/>
    </xf>
    <xf numFmtId="0" fontId="15" fillId="10" borderId="6" xfId="0" applyFont="1" applyFill="1" applyBorder="1" applyAlignment="1">
      <alignment horizontal="center" vertical="center" wrapText="1"/>
    </xf>
    <xf numFmtId="0" fontId="15" fillId="10" borderId="63" xfId="0" applyFont="1" applyFill="1" applyBorder="1" applyAlignment="1">
      <alignment horizontal="center" vertical="center" wrapText="1"/>
    </xf>
    <xf numFmtId="0" fontId="17" fillId="9" borderId="13" xfId="0" applyFont="1" applyFill="1" applyBorder="1" applyAlignment="1">
      <alignment horizontal="center" vertical="center" wrapText="1"/>
    </xf>
    <xf numFmtId="9" fontId="21" fillId="0" borderId="40" xfId="0" applyNumberFormat="1" applyFont="1" applyBorder="1" applyAlignment="1">
      <alignment horizontal="center" vertical="center"/>
    </xf>
    <xf numFmtId="0" fontId="18" fillId="12" borderId="40" xfId="0" applyFont="1" applyFill="1" applyBorder="1" applyAlignment="1">
      <alignment horizontal="left" vertical="center" wrapText="1"/>
    </xf>
    <xf numFmtId="0" fontId="6" fillId="9" borderId="13" xfId="0" applyFont="1" applyFill="1" applyBorder="1" applyAlignment="1">
      <alignment horizontal="center" vertical="center" textRotation="90" wrapText="1"/>
    </xf>
    <xf numFmtId="0" fontId="15" fillId="10" borderId="13" xfId="0" applyFont="1" applyFill="1" applyBorder="1" applyAlignment="1">
      <alignment horizontal="center" vertical="center" wrapText="1"/>
    </xf>
    <xf numFmtId="0" fontId="15" fillId="10" borderId="64" xfId="0" applyFont="1" applyFill="1" applyBorder="1" applyAlignment="1">
      <alignment horizontal="center" vertical="center" wrapText="1"/>
    </xf>
    <xf numFmtId="0" fontId="34" fillId="0" borderId="40" xfId="0" applyFont="1" applyBorder="1" applyAlignment="1">
      <alignment vertical="top" wrapText="1"/>
    </xf>
    <xf numFmtId="0" fontId="34" fillId="0" borderId="48" xfId="0" applyFont="1" applyBorder="1" applyAlignment="1">
      <alignment vertical="top" wrapText="1"/>
    </xf>
    <xf numFmtId="0" fontId="35" fillId="0" borderId="40" xfId="0" applyFont="1" applyBorder="1" applyAlignment="1">
      <alignment vertical="top" wrapText="1"/>
    </xf>
    <xf numFmtId="0" fontId="6" fillId="9" borderId="16" xfId="0" applyFont="1" applyFill="1" applyBorder="1" applyAlignment="1">
      <alignment horizontal="center" vertical="center" textRotation="90" wrapText="1"/>
    </xf>
    <xf numFmtId="0" fontId="15" fillId="10" borderId="16" xfId="0" applyFont="1" applyFill="1" applyBorder="1" applyAlignment="1">
      <alignment horizontal="center" vertical="center" wrapText="1"/>
    </xf>
    <xf numFmtId="0" fontId="15" fillId="10" borderId="65"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6" fillId="0" borderId="50" xfId="0" applyFont="1" applyBorder="1" applyAlignment="1">
      <alignment horizontal="center" vertical="center"/>
    </xf>
    <xf numFmtId="0" fontId="6" fillId="0" borderId="12"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9" fontId="21" fillId="0" borderId="39" xfId="0" applyNumberFormat="1" applyFont="1" applyBorder="1" applyAlignment="1">
      <alignment horizontal="center" vertical="center" wrapText="1"/>
    </xf>
    <xf numFmtId="9" fontId="21" fillId="0" borderId="40" xfId="0" applyNumberFormat="1" applyFont="1" applyBorder="1" applyAlignment="1">
      <alignment horizontal="center" vertical="center" wrapText="1"/>
    </xf>
    <xf numFmtId="0" fontId="21" fillId="0" borderId="40" xfId="0" applyFont="1" applyBorder="1" applyAlignment="1">
      <alignment horizontal="center"/>
    </xf>
    <xf numFmtId="0" fontId="21" fillId="0" borderId="48" xfId="0" applyFont="1" applyBorder="1" applyAlignment="1">
      <alignment horizontal="center"/>
    </xf>
    <xf numFmtId="0" fontId="36" fillId="19" borderId="0" xfId="0" applyFont="1" applyFill="1"/>
    <xf numFmtId="3" fontId="36" fillId="19" borderId="0" xfId="0" applyNumberFormat="1" applyFont="1" applyFill="1" applyAlignment="1">
      <alignment horizontal="center" vertical="center"/>
    </xf>
    <xf numFmtId="0" fontId="37" fillId="0" borderId="66" xfId="0" applyFont="1" applyBorder="1" applyAlignment="1">
      <alignment horizontal="center" vertical="center" wrapText="1"/>
    </xf>
    <xf numFmtId="0" fontId="37"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9" fontId="18" fillId="0" borderId="39" xfId="0" applyNumberFormat="1" applyFont="1" applyBorder="1" applyAlignment="1">
      <alignment horizontal="center" vertical="center" wrapText="1"/>
    </xf>
    <xf numFmtId="9" fontId="18" fillId="0" borderId="40" xfId="0" applyNumberFormat="1" applyFont="1" applyBorder="1" applyAlignment="1">
      <alignment horizontal="center" vertical="center" wrapText="1"/>
    </xf>
    <xf numFmtId="0" fontId="0" fillId="19" borderId="0" xfId="0" applyFill="1"/>
    <xf numFmtId="0" fontId="0" fillId="19" borderId="0" xfId="0" applyFill="1" applyAlignment="1">
      <alignment horizontal="center"/>
    </xf>
    <xf numFmtId="9" fontId="0" fillId="0" borderId="4" xfId="0" applyNumberFormat="1" applyBorder="1" applyAlignment="1">
      <alignment horizontal="center" vertical="center"/>
    </xf>
    <xf numFmtId="9" fontId="0" fillId="0" borderId="5" xfId="0" applyNumberFormat="1" applyBorder="1" applyAlignment="1">
      <alignment horizontal="center" vertical="center"/>
    </xf>
    <xf numFmtId="9" fontId="21" fillId="0" borderId="39" xfId="0" applyNumberFormat="1" applyFont="1" applyBorder="1" applyAlignment="1">
      <alignment horizontal="center" wrapText="1"/>
    </xf>
    <xf numFmtId="9" fontId="21" fillId="0" borderId="40" xfId="0" applyNumberFormat="1" applyFont="1" applyBorder="1" applyAlignment="1">
      <alignment horizontal="center" wrapText="1"/>
    </xf>
    <xf numFmtId="3" fontId="38" fillId="19" borderId="0" xfId="0" applyNumberFormat="1" applyFont="1" applyFill="1"/>
    <xf numFmtId="0" fontId="36" fillId="19" borderId="0" xfId="0" applyFont="1" applyFill="1" applyAlignment="1">
      <alignment horizontal="center"/>
    </xf>
    <xf numFmtId="0" fontId="37" fillId="0" borderId="67" xfId="0" applyFont="1" applyBorder="1" applyAlignment="1">
      <alignment horizontal="center" vertical="center"/>
    </xf>
    <xf numFmtId="0" fontId="37" fillId="0" borderId="68" xfId="0" applyFont="1" applyBorder="1" applyAlignment="1">
      <alignment horizontal="center" vertical="center"/>
    </xf>
    <xf numFmtId="9" fontId="15" fillId="0" borderId="4" xfId="0" applyNumberFormat="1" applyFont="1" applyBorder="1" applyAlignment="1">
      <alignment horizontal="center" vertical="center" wrapText="1"/>
    </xf>
    <xf numFmtId="9" fontId="15" fillId="0" borderId="5" xfId="0" applyNumberFormat="1" applyFont="1" applyBorder="1" applyAlignment="1">
      <alignment horizontal="center" vertical="center" wrapText="1"/>
    </xf>
    <xf numFmtId="9" fontId="18" fillId="0" borderId="69" xfId="0" applyNumberFormat="1" applyFont="1" applyBorder="1" applyAlignment="1">
      <alignment horizontal="center" vertical="center" wrapText="1"/>
    </xf>
    <xf numFmtId="9" fontId="18" fillId="0" borderId="70" xfId="0" applyNumberFormat="1" applyFont="1" applyBorder="1" applyAlignment="1">
      <alignment horizontal="center" vertical="center" wrapText="1"/>
    </xf>
    <xf numFmtId="9" fontId="18" fillId="0" borderId="70" xfId="0" applyNumberFormat="1" applyFont="1" applyBorder="1" applyAlignment="1">
      <alignment horizontal="center" vertical="center"/>
    </xf>
    <xf numFmtId="9" fontId="18" fillId="0" borderId="71" xfId="0" applyNumberFormat="1" applyFont="1" applyBorder="1" applyAlignment="1">
      <alignment horizontal="center" vertical="center"/>
    </xf>
    <xf numFmtId="0" fontId="0" fillId="0" borderId="0" xfId="0" applyAlignment="1">
      <alignment horizontal="left"/>
    </xf>
    <xf numFmtId="0" fontId="39" fillId="0" borderId="0" xfId="0" applyFont="1"/>
    <xf numFmtId="0" fontId="40" fillId="0" borderId="0" xfId="0" applyFont="1"/>
    <xf numFmtId="0" fontId="26" fillId="0" borderId="0" xfId="0" applyFont="1"/>
    <xf numFmtId="0" fontId="0" fillId="0" borderId="0" xfId="0" applyAlignment="1">
      <alignment horizontal="left" vertical="top" wrapText="1"/>
    </xf>
    <xf numFmtId="0" fontId="0" fillId="0" borderId="0" xfId="0" applyAlignment="1">
      <alignment horizontal="left" vertical="top"/>
    </xf>
    <xf numFmtId="0" fontId="41" fillId="0" borderId="0" xfId="0" applyFont="1" applyAlignment="1">
      <alignment horizontal="center" vertical="center"/>
    </xf>
    <xf numFmtId="0" fontId="41" fillId="0" borderId="0" xfId="0" applyFont="1" applyAlignment="1">
      <alignment vertical="center" wrapText="1"/>
    </xf>
    <xf numFmtId="0" fontId="0" fillId="0" borderId="0" xfId="0" applyAlignment="1">
      <alignment vertical="center"/>
    </xf>
  </cellXfs>
  <cellStyles count="1">
    <cellStyle name="Normal" xfId="0" builtinId="0"/>
  </cellStyles>
  <dxfs count="14">
    <dxf>
      <fill>
        <patternFill>
          <bgColor rgb="FFFF0000"/>
        </patternFill>
      </fill>
    </dxf>
    <dxf>
      <fill>
        <patternFill patternType="solid">
          <fgColor rgb="FFFF0000"/>
          <bgColor rgb="FFFF0000"/>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ont>
        <color rgb="FF974806"/>
      </font>
      <fill>
        <patternFill patternType="solid">
          <fgColor rgb="FFFFFF99"/>
          <bgColor rgb="FFFFFF99"/>
        </patternFill>
      </fill>
    </dxf>
    <dxf>
      <font>
        <color rgb="FF008000"/>
      </font>
      <fill>
        <patternFill patternType="solid">
          <fgColor rgb="FFCCFFCC"/>
          <bgColor rgb="FFCCFFCC"/>
        </patternFill>
      </fill>
    </dxf>
    <dxf>
      <fill>
        <patternFill>
          <bgColor rgb="FFFF0000"/>
        </patternFill>
      </fill>
    </dxf>
    <dxf>
      <fill>
        <patternFill patternType="solid">
          <fgColor rgb="FFFF0000"/>
          <bgColor rgb="FFFF0000"/>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ont>
        <color rgb="FF974806"/>
      </font>
      <fill>
        <patternFill patternType="solid">
          <fgColor rgb="FFFFFF99"/>
          <bgColor rgb="FFFFFF99"/>
        </patternFill>
      </fill>
    </dxf>
    <dxf>
      <font>
        <color rgb="FF008000"/>
      </font>
      <fill>
        <patternFill patternType="solid">
          <fgColor rgb="FFCCFFCC"/>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0</xdr:row>
      <xdr:rowOff>57150</xdr:rowOff>
    </xdr:from>
    <xdr:to>
      <xdr:col>1</xdr:col>
      <xdr:colOff>171450</xdr:colOff>
      <xdr:row>3</xdr:row>
      <xdr:rowOff>38100</xdr:rowOff>
    </xdr:to>
    <xdr:pic>
      <xdr:nvPicPr>
        <xdr:cNvPr id="2" name="Imagen 1" descr="Descripción: C:\Users\yesinith.varela\Desktop\images.jpg">
          <a:extLst>
            <a:ext uri="{FF2B5EF4-FFF2-40B4-BE49-F238E27FC236}">
              <a16:creationId xmlns:a16="http://schemas.microsoft.com/office/drawing/2014/main" id="{96E77A7A-8CED-4766-AC8A-AE99806A7F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57150"/>
          <a:ext cx="4953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81643</xdr:colOff>
      <xdr:row>1</xdr:row>
      <xdr:rowOff>114301</xdr:rowOff>
    </xdr:from>
    <xdr:to>
      <xdr:col>3</xdr:col>
      <xdr:colOff>761999</xdr:colOff>
      <xdr:row>2</xdr:row>
      <xdr:rowOff>20412</xdr:rowOff>
    </xdr:to>
    <xdr:sp macro="" textlink="">
      <xdr:nvSpPr>
        <xdr:cNvPr id="3" name="Text Box 9">
          <a:extLst>
            <a:ext uri="{FF2B5EF4-FFF2-40B4-BE49-F238E27FC236}">
              <a16:creationId xmlns:a16="http://schemas.microsoft.com/office/drawing/2014/main" id="{5B952624-66DB-443D-AD60-474F7FE3A040}"/>
            </a:ext>
            <a:ext uri="{147F2762-F138-4A5C-976F-8EAC2B608ADB}">
              <a16:predDERef xmlns:a16="http://schemas.microsoft.com/office/drawing/2014/main" pred="{4DA69BEE-4D94-4B64-AA28-27B806DD73EF}"/>
            </a:ext>
          </a:extLst>
        </xdr:cNvPr>
        <xdr:cNvSpPr txBox="1">
          <a:spLocks noChangeArrowheads="1"/>
        </xdr:cNvSpPr>
      </xdr:nvSpPr>
      <xdr:spPr bwMode="auto">
        <a:xfrm>
          <a:off x="81643" y="266701"/>
          <a:ext cx="4023631" cy="87086"/>
        </a:xfrm>
        <a:prstGeom prst="rect">
          <a:avLst/>
        </a:prstGeom>
        <a:noFill/>
        <a:ln w="9525">
          <a:noFill/>
          <a:miter lim="800000"/>
          <a:headEnd/>
          <a:tailEnd/>
        </a:ln>
      </xdr:spPr>
      <xdr:txBody>
        <a:bodyPr vertOverflow="clip" wrap="square" lIns="0" tIns="0" rIns="0" bIns="0" anchor="ctr" anchorCtr="0" upright="1"/>
        <a:lstStyle/>
        <a:p>
          <a:pPr algn="ctr" rtl="0">
            <a:lnSpc>
              <a:spcPts val="900"/>
            </a:lnSpc>
            <a:defRPr sz="1000"/>
          </a:pPr>
          <a:r>
            <a:rPr lang="es-ES" sz="900" b="0" i="0" strike="noStrike">
              <a:solidFill>
                <a:srgbClr val="000000"/>
              </a:solidFill>
              <a:latin typeface="Arial"/>
              <a:cs typeface="Arial"/>
            </a:rPr>
            <a:t>GOBERNACION</a:t>
          </a:r>
          <a:r>
            <a:rPr lang="es-ES" sz="900" b="1" i="0" strike="noStrike">
              <a:solidFill>
                <a:srgbClr val="000000"/>
              </a:solidFill>
              <a:latin typeface="Arial"/>
              <a:cs typeface="Arial"/>
            </a:rPr>
            <a:t> DEL HUILA</a:t>
          </a:r>
          <a:endParaRPr lang="es-ES" sz="900" b="0" i="0" strike="noStrike">
            <a:solidFill>
              <a:srgbClr val="000000"/>
            </a:solidFill>
            <a:latin typeface="Arial"/>
            <a:cs typeface="Arial"/>
          </a:endParaRPr>
        </a:p>
        <a:p>
          <a:pPr algn="ctr" rtl="0">
            <a:defRPr sz="1000"/>
          </a:pPr>
          <a:endParaRPr lang="es-ES" sz="800" b="0" i="0" strike="noStrike">
            <a:solidFill>
              <a:srgbClr val="000000"/>
            </a:solidFill>
            <a:latin typeface="Arial"/>
            <a:cs typeface="Arial"/>
          </a:endParaRPr>
        </a:p>
      </xdr:txBody>
    </xdr:sp>
    <xdr:clientData/>
  </xdr:twoCellAnchor>
  <xdr:twoCellAnchor>
    <xdr:from>
      <xdr:col>10</xdr:col>
      <xdr:colOff>390525</xdr:colOff>
      <xdr:row>0</xdr:row>
      <xdr:rowOff>0</xdr:rowOff>
    </xdr:from>
    <xdr:to>
      <xdr:col>10</xdr:col>
      <xdr:colOff>1295400</xdr:colOff>
      <xdr:row>0</xdr:row>
      <xdr:rowOff>638175</xdr:rowOff>
    </xdr:to>
    <xdr:sp macro="" textlink="">
      <xdr:nvSpPr>
        <xdr:cNvPr id="4" name="Object 2" hidden="1">
          <a:extLst>
            <a:ext uri="{63B3BB69-23CF-44E3-9099-C40C66FF867C}">
              <a14:compatExt xmlns:a14="http://schemas.microsoft.com/office/drawing/2010/main" spid="_x0000_s3074"/>
            </a:ext>
            <a:ext uri="{FF2B5EF4-FFF2-40B4-BE49-F238E27FC236}">
              <a16:creationId xmlns:a16="http://schemas.microsoft.com/office/drawing/2014/main" id="{AA881F30-DB34-4A96-AB01-E15DF36CB47A}"/>
            </a:ext>
            <a:ext uri="{147F2762-F138-4A5C-976F-8EAC2B608ADB}">
              <a16:predDERef xmlns:a16="http://schemas.microsoft.com/office/drawing/2014/main" pred="{64C26B0A-A7AB-47A3-8570-15D758918A6A}"/>
            </a:ext>
          </a:extLst>
        </xdr:cNvPr>
        <xdr:cNvSpPr/>
      </xdr:nvSpPr>
      <xdr:spPr bwMode="auto">
        <a:xfrm>
          <a:off x="17983200" y="0"/>
          <a:ext cx="904875"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USER" id="{F84B08D1-4B6C-451E-B32C-AF58347E7F76}" userId="USER" providerId="None"/>
  <person displayName="HERNANDEZ MACIAS LUIS EDUARDO" id="{E47ADBB5-6F9F-4798-8154-1AFEED06AC43}" userId="S::lehernandez.neiva@sedhuila.edu.co::1e9c35fd-bee8-4df7-9c1f-56db699ea76a" providerId="AD"/>
  <person displayName="Usuario invitado" id="{0873E74A-9DA1-4D8F-84CC-476596F07D41}" userId="S::urn:spo:anon#bb1c93ccc04e5cb5afed5eb41cc313f002dbecc04a68f9f49fa985578d333af1::" providerId="AD"/>
  <person displayName="Usuario invitado" id="{B73FDFE7-E315-4152-8813-CBAE6B35FDBB}" userId="S::urn:spo:anon#efaba06af59a2d2228bd3a383f08a73c4f141e30a681b67aa499a0ebd7dacc3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9" dT="2021-05-11T13:38:54.66" personId="{B73FDFE7-E315-4152-8813-CBAE6B35FDBB}" id="{6330C6C7-9286-44D8-9FCA-C9C78B116342}">
    <text>Solicitud a ajustes al SIEE</text>
  </threadedComment>
  <threadedComment ref="G11" dT="2021-05-06T19:53:35.17" personId="{B73FDFE7-E315-4152-8813-CBAE6B35FDBB}" id="{B20D0262-1F45-41E1-BF6B-E77B8BFC8BC9}">
    <text>Plan de Asesoría Técnica Integral dirigido a 50 sedes/jornadas de Instituciones Educativas posicionadas en la categoría “D” de desempeño conforme a la clasificación que publica el ICFES.
OBJETIVO
Mejorar los promedios, niveles de desempeño, desviación estándar y en general los aprendizajes de las pruebas SABER 11 que conduzcan a mejorar la clasificación institucional de 50 sedes/jornadas con categoría D.
META
Incrementar en una décima el índice total que genere ascenso de categoría a por lo menos a 15 sedes/jornadas a una categoría superior.
ACTIVIDAD.
 ATI en interpretación y uso de los resultados de las Pruebas SABER 11º y definición o ajustes a planes de mejora.
TIEMPO.
Grupo No. 1
24/05/2021.
Grupo No. 2
25/05/2021
Grupo No. 3
26/05/2021 Líder de Evaluación
DISTRIBUCIÓN.
Grupo No. 1:
IE LA TROJA - Sede Única
IE SAN MIGUEL - Sede Única
IE ANACLETO GARCIA - Sede Única
IE SANTA ANA - Sede Única
IE NICOLAS GARCIA BAHAMON - Sede Única
I.E. JESUS MARIA AGUIRRE CHARRY - DINDAL No Única
IE SAN ALFONSO - Sede Única
IE LA ARCADIA - EL MESON No Única
IE LA PERDIZ - Sede Única
IE AGROPECUARIA DE AIPE - Sede Única
IE EL PARAISO - Sede Única
IE LA VEGA - Sede Única
IE LA CEJA MESITAS - Sede Única
IE NILO - Sede Única
IE LA ASUNCION - Sede Única
Grupo No. 2
IE LA TROJA - Sede Única
IE SAN MIGUEL - Sede Única
IE ANACLETO GARCIA - Sede Única
IE SANTA ANA - Sede Única
IE NICOLAS GARCIA BAHAMON - Sede Única
I.E. JESUS MARIA AGUIRRE CHARRY - DINDAL No Única
IE SAN ALFONSO - Sede Única
IE LA ARCADIA - EL MESON No Única
IE LA PERDIZ - Sede Única
IE AGROPECUARIA DE AIPE - Sede Única
IE EL PARAISO - Sede Única
IE LA VEGA - Sede Única
IE LA CEJA MESITAS - Sede Única
IE NILO - Sede Única
IE LA ASUNCION - Sede Única
Grupo No. 3
IE LA TROJA - Sede Única
IE SAN MIGUEL - Sede Única
IE ANACLETO GARCIA - Sede Única
IE SANTA ANA - Sede Única
IE NICOLAS GARCIA BAHAMON - Sede Única
I.E. JESUS MARIA AGUIRRE CHARRY - DINDAL No Única
IE SAN ALFONSO - Sede Única
IE LA ARCADIA - EL MESON No Única
IE LA PERDIZ - Sede Única
IE AGROPECUARIA DE AIPE - Sede Única
IE EL PARAISO - Sede Única
IE LA VEGA - Sede Única
IE LA CEJA MESITAS - Sede Única
IE NILO - Sede Única
IE LA ASUNCION - Sede Única
IE SANTA RITA - Sede Única
IE QUEBRADON SUR - Sede Única
IE AMELIA PERDOMO DE GARCIA No Única
RESPONSABLE:
Líder Proceso de Evaluación.</text>
  </threadedComment>
  <threadedComment ref="G12" dT="2021-05-06T19:54:32.73" personId="{B73FDFE7-E315-4152-8813-CBAE6B35FDBB}" id="{B70649C6-B12D-4AA6-AFE9-BA118D2EB755}">
    <text>Promover la participación de las Instituciones Educativas Públicas y Privadas en la estrategia de evaluación por competencias que presenta el MEN y el ICFES “Evaluara para Avanzar de 3º. A 11º.”</text>
  </threadedComment>
  <threadedComment ref="G13" dT="2021-05-11T13:25:34.11" personId="{B73FDFE7-E315-4152-8813-CBAE6B35FDBB}" id="{3D0E5011-060B-47B7-8125-2139FB0D483D}">
    <text xml:space="preserve">ATI para inscripción y registro de alumnos de último en las Pruebas SABER 11o.
</text>
  </threadedComment>
  <threadedComment ref="G14" dT="2021-02-20T01:32:30.95" personId="{0873E74A-9DA1-4D8F-84CC-476596F07D41}" id="{040B8597-2798-4E10-9519-BAB92DCD17BB}">
    <text>Socializar la Res. No. 007 expedida por la SED, la cual define un cronograma para la organización del proceso de evaluación anual de desempeño para docentes y directivos docentes.
Definición grupo de rectores, sujetos de evaluación anual de desempeño y periodo de prueba.
Reunión grupo de evaluadores de rectores.</text>
  </threadedComment>
  <threadedComment ref="G14" dT="2021-05-11T13:36:09.39" personId="{B73FDFE7-E315-4152-8813-CBAE6B35FDBB}" id="{2675083B-4C6F-439E-8530-0F96CE4415F0}" parentId="{040B8597-2798-4E10-9519-BAB92DCD17BB}">
    <text>Expedición y socialización de la Res. No. 1369 por medio de la cual se asignan los evaluadores de los rectores-.</text>
  </threadedComment>
  <threadedComment ref="G15" dT="2021-02-20T01:36:31.55" personId="{0873E74A-9DA1-4D8F-84CC-476596F07D41}" id="{679A4D01-0E1A-4ED9-84B0-AD395FC4CE33}">
    <text>Capacitar a rectores en periodo de prueba sobre el proceso de evaluación anual  de desempeño y periodo de prueba de docenes y directivos docentes.</text>
  </threadedComment>
  <threadedComment ref="G17" dT="2021-02-20T01:46:10.11" personId="{0873E74A-9DA1-4D8F-84CC-476596F07D41}" id="{301BA277-BB69-45D9-993E-4F0A80C921C5}">
    <text>Seguimiento final al proceso de evaluación anual de desempeño de docentes y directivos docentes año 2020.
Proyección resoluciones que atienden los recursos interpuestos por los docentes en la instancia de apelación, competencia del Despacho.</text>
  </threadedComment>
  <threadedComment ref="G18" dT="2021-05-06T19:43:43.15" personId="{B73FDFE7-E315-4152-8813-CBAE6B35FDBB}" id="{0C489145-9F4F-46B9-827A-EBD0AFFA47D8}">
    <text>Seguimiento para subir información sobre contribuciones, criterios de evaluación y evidencias sobre EDA 2021 el 31 de mayo de 2021.</text>
  </threadedComment>
  <threadedComment ref="G22" dT="2021-05-06T20:01:51.62" personId="{B73FDFE7-E315-4152-8813-CBAE6B35FDBB}" id="{6FB13B86-FB53-4AA8-B65B-AB478987DAC2}">
    <text>se realizará a 40 EE</text>
  </threadedComment>
  <threadedComment ref="G22" dT="2021-07-27T15:11:51.45" personId="{E47ADBB5-6F9F-4798-8154-1AFEED06AC43}" id="{E680D3B6-F697-41B5-9736-5163EB719B1B}" parentId="{6FB13B86-FB53-4AA8-B65B-AB478987DAC2}">
    <text xml:space="preserve">27062021: Al revisar la actividad se decide replantearla, así: Acompañar la formulación de los Planes de mejoramiento institucional. </text>
  </threadedComment>
  <threadedComment ref="G24" dT="2021-05-06T20:04:14.88" personId="{B73FDFE7-E315-4152-8813-CBAE6B35FDBB}" id="{A4402759-B722-4E2F-B9E4-5C5AFBF40309}">
    <text>Se realizará a 40 EE</text>
  </threadedComment>
  <threadedComment ref="G26" dT="2021-05-06T20:03:28.89" personId="{B73FDFE7-E315-4152-8813-CBAE6B35FDBB}" id="{EACC10C4-4550-4EA3-B270-8EF26DE70464}">
    <text>se hará a 40 EE</text>
  </threadedComment>
  <threadedComment ref="G27" personId="{F84B08D1-4B6C-451E-B32C-AF58347E7F76}" id="{AE65FE2B-E2CD-4C2C-9151-FFF5165F5BAD}">
    <text>foros, encuentros, seminarios, publicaciones, investigaciones, proyectos de aula.
1. Realizar Foro Educativo,  Encuentro  Departamental de experiencias Pedagógicas Significativas y el  reconocimiento a la labor docente dando aplicación a la Ordenanza No.080 de 2007: $250.000.000.
2. Supervisión Convenio 075 de 2019 - ONDAS: apoyo a 123 grupos de investigación año 2021:  $3.230.964.583
3. Supervisión Convenio 008 de 2020 - gestores de conocimiento - 30 semilleros de investigación de Instituciones de educación superior: $1.387.325.922</text>
  </threadedComment>
  <threadedComment ref="G27" dT="2021-02-22T14:27:10.97" personId="{0873E74A-9DA1-4D8F-84CC-476596F07D41}" id="{AFD94538-22AE-4213-A24B-A53E37930163}" parentId="{AE65FE2B-E2CD-4C2C-9151-FFF5165F5BAD}">
    <text>Febrero
1. Convocatoria para la participación de los docentes del Dpto en el Foro Educativo EDUCATECH realizado el 19 de febrero de 2021.
2. Supervisión - alistamiento para el lanzamiento de la convocatoria 2021.
3. supervisión - convocatoria para formación a través de talleres para docentes y estudiantes pertenecientes a semilleros de investigación de la IES</text>
  </threadedComment>
  <threadedComment ref="G27" dT="2021-05-11T17:08:50.68" personId="{B73FDFE7-E315-4152-8813-CBAE6B35FDBB}" id="{09149ABD-1147-4CD4-9603-2FC207724B1C}" parentId="{AE65FE2B-E2CD-4C2C-9151-FFF5165F5BAD}">
    <text>Marzo - Abril
1. Estructuración de Estudios previos para la realización del Foro Educativo en el mes de agosto.
2. ONDAS: elegidos los 123 grupos de investigación para ser acompañados en la presente vigencia - proceso de alistamiento para iniciar acompañamiento en la ruta metodológica.
3. Semilleros: Realización de talleres de formación para 200 estudiantes que pertenecen a semilleros de investigación de las instituciones de la Red de Universidades del Dpto.</text>
  </threadedComment>
  <threadedComment ref="G27" dT="2021-12-21T14:53:19.91" personId="{B73FDFE7-E315-4152-8813-CBAE6B35FDBB}" id="{5AA23090-85FE-4F91-A19A-7908DDC38028}" parentId="{AE65FE2B-E2CD-4C2C-9151-FFF5165F5BAD}">
    <text>Septiembre - Octubre:
1. Contrato 937 de 2021 con fecha de inicio 3 de septiembre para la realización del Foro Educativo Departamental y evaluación y asistencia técnica de las experiencias - El Foro se realizó el 24 de Sept. con la participación de más de 1400 docentes - Se están evaluando 53 ExPS con asistencia técnica para realizar posteriormente evento virtual de reconocimiento de las 10 mejores del departamento. Avance 60%
2. ONDAS: elegidos los 123 grupos de investigación para ser acompañados en la presente vigencia - proceso de acompañamiento en la ruta metodológica. Actualmente se está organizando el evento regional de proyectos ondas a realizarse en la ciudad de Neiva durante el mes de octubre. Avance 80%
3. Semilleros: Realización de talleres de formación para 200 estudiantes que pertenecen a semilleros de investigación de las instituciones de la Red de Universidades del Dpto. Avance en la estructuración y puesta en marcha de la plataforma para el repositorio de los semilleros de investigación del Dpto y toda la información de los proyectos que ellos desarrollen. - Se lanzó convocatoria para propuestas de investigación que se acompañarán durante 2022. Avance 40%</text>
  </threadedComment>
  <threadedComment ref="G28" dT="2021-02-22T14:35:45.11" personId="{0873E74A-9DA1-4D8F-84CC-476596F07D41}" id="{80673A34-324B-474A-A8F1-8FAF1A7EF143}">
    <text>Esta actividad dirigida a la evaluación y acompañamiento de las ExPS se realizará a través de un proceso contractual. Proceso pendiente</text>
  </threadedComment>
  <threadedComment ref="G28" dT="2021-12-21T19:34:03.88" personId="{B73FDFE7-E315-4152-8813-CBAE6B35FDBB}" id="{03A03B9A-56FF-4D7F-AAF4-21343F9DEE00}" parentId="{80673A34-324B-474A-A8F1-8FAF1A7EF143}">
    <text>Octubre - Diciembre
Esta actividad dirigida a la evaluación y acompañamiento de las ExPS se realiza en el marco del contrato 937 de 2021. Las Experiencias fueron evaluadas y asistidas técnicamente a través de diálogo directo con los líderes de las mismas y durante dos eventos, se realizó en uno, asistencia técnica a todos los docentes que desarrollan experiencias y que tienen oportunidades de mejora en la sistematización o se encuentran en ese proceso y otro para el reconocimiento de aquellas que se registraron en la actual vigencia y han alcanzado un buen nivel de desarrollo. Avance 100%</text>
  </threadedComment>
  <threadedComment ref="G29" personId="{F84B08D1-4B6C-451E-B32C-AF58347E7F76}" id="{04925C91-42B6-4FDC-8453-ECB52752745C}">
    <text>(se coordina con los establecimientos la publicación, socialización de las experiencias significativas de los establecimientos educativos; la gestión de alianzas entre los diferentes organismos de educación e investigación a nivel municipal, departamental, nacional e internacional) 
Feb.10.  Correo masivo con formato adjunto para relacionar experiencias.</text>
  </threadedComment>
  <threadedComment ref="G29" dT="2021-02-22T14:28:53.97" personId="{0873E74A-9DA1-4D8F-84CC-476596F07D41}" id="{CEECC053-934F-48C0-A9D0-0BD61E7FE888}" parentId="{04925C91-42B6-4FDC-8453-ECB52752745C}">
    <text>Febrero: se está recolectando la información solicitada sobre las ExPS que se están desarrollando en las IE</text>
  </threadedComment>
  <threadedComment ref="G30" dT="2021-02-22T21:55:52.71" personId="{0873E74A-9DA1-4D8F-84CC-476596F07D41}" id="{DB9323D5-C7D2-4211-8485-9CB9773C714E}">
    <text>Lourdes:
Marzo-
3S- Reunión con Rectores y revisar la infraestructura de las IE que ofertan Educación Inicial y multigrado
Abril
Reunión Con Rectores revisar Mobiliario de las IE que ofertan Educación Inicial y multigrado </text>
  </threadedComment>
  <threadedComment ref="G31" dT="2021-02-23T19:16:42.82" personId="{B73FDFE7-E315-4152-8813-CBAE6B35FDBB}" id="{759D7873-CAD0-43E5-B19D-5DDFF46BEF4C}">
    <text>Abril:
2S. Presentación de resultados sobre Infraestructura (espacios)
Mayo:
3S. Socilaización del estudio sobre transferencia de Referentes técnicos.</text>
  </threadedComment>
  <threadedComment ref="G32" dT="2021-02-23T19:17:27.56" personId="{B73FDFE7-E315-4152-8813-CBAE6B35FDBB}" id="{BF02B01B-34AF-4ED2-B6E3-FADE5FEC96D5}">
    <text>Febrero: CONFERENCIAS
1S. Prácticas Pedagogicas que potencian el desarrollo y aprendizaje de los niños y las niñas. (5-02-2021)
2S. Armonización y Articulación curricular: Currículo basado en la experiencia (09-02-2021)
-Organización de la práctica pedagógica en el marco de la Alternancia. (12-02-2021)
3S. Diseño y generación de experiencias: Una mirada desde las estrategias pedagógicas de la Educación Inicial. (16-02-2021)
Generación de Ambientes pedagógicos para el desarrollo y el Apredizaje. (19-02-2021)
4S.Diseño y Generación de Experiencias: Una mirada desde las experiencias pedagógicas en la Educación Inicial.
Mayo: Caracterización de los Maestros de Educación Inicial.
Las Profesionales de apoyo mensualmente deben dar a conocer los DBA y Referente Técnicos.</text>
  </threadedComment>
  <threadedComment ref="G33" dT="2021-02-23T19:18:01.01" personId="{B73FDFE7-E315-4152-8813-CBAE6B35FDBB}" id="{B99D634D-C71F-40BD-AEDD-7DDE40FDC376}">
    <text>Febrero: 
Se presta asistencia técnica a los prestadores para que puedan actualizar la información en el RUPEI.
Marzo:
Reunión con los prestadores de Educación Inicial.</text>
  </threadedComment>
  <threadedComment ref="G34" dT="2021-02-23T19:19:33.04" personId="{B73FDFE7-E315-4152-8813-CBAE6B35FDBB}" id="{BA243143-9CDA-474D-AF8F-6DB520E832E7}" done="1">
    <text>En las visitas insitu se revisarán las tareas y compromisos dejados en las capacitaciones en cuanto a los Referentes Técnicos.</text>
  </threadedComment>
  <threadedComment ref="G35" dT="2021-02-23T19:20:22.84" personId="{B73FDFE7-E315-4152-8813-CBAE6B35FDBB}" id="{94EA0645-1D5E-46BA-94F1-B891C9DE2C37}">
    <text>Mayo:
3S. Reunión con Rectores para conocer las dificultades en el seguimiento de los niños que no se matriculan. 
Dar a conocer los beneficios que tienen las familias al ingresar al sistema educativo.</text>
  </threadedComment>
  <threadedComment ref="G36" dT="2021-02-23T19:20:59.44" personId="{B73FDFE7-E315-4152-8813-CBAE6B35FDBB}" id="{6552BB7A-7C31-4F98-A270-34370220671D}">
    <text xml:space="preserve">Abril:
3S. Discusión sobre los avances en el diligenciamiento del RUPEI
</text>
  </threadedComment>
  <threadedComment ref="G37" dT="2021-02-23T19:21:35.89" personId="{B73FDFE7-E315-4152-8813-CBAE6B35FDBB}" id="{A88E5506-D1C6-453C-8E39-848E27B52AFF}">
    <text>Dar a conocer los beneficios al estar en el sistema educativo, como el apoyo económico que brinda Prosperidad Social, SED.</text>
  </threadedComment>
  <threadedComment ref="G38" dT="2021-02-23T19:22:02.05" personId="{B73FDFE7-E315-4152-8813-CBAE6B35FDBB}" id="{BF27799E-3589-419E-91B8-3CA73335DD55}">
    <text>Julio:
4S. Socializar los avances en la aplicación de refrentes.
Realizar un balance a que IE y prestadores de Educación Inicial hemos llegado.</text>
  </threadedComment>
  <threadedComment ref="G39" dT="2021-02-23T19:22:35.39" personId="{B73FDFE7-E315-4152-8813-CBAE6B35FDBB}" id="{2AEE90A9-EF9F-4718-A26E-94D4C957BF4D}">
    <text>Trabajo a realizar con las profesionales de apoyo, Docentes y Directivos Docentes, Mensualmente se debe convocar a reuniones con los padres de familia para dar a conocer la importancia de Educación Inicial y las ventajas de llevar el niño a la escuela.</text>
  </threadedComment>
  <threadedComment ref="G40" dT="2021-02-23T19:23:04.32" personId="{B73FDFE7-E315-4152-8813-CBAE6B35FDBB}" id="{A2B9912E-4A3D-4C7F-BDFA-62CC3C5A893C}">
    <text>Febrero:
1 a 4S. Compartir información sobre registro y actualización de prestadores. 
Marzo:
Se debe convocar a los prestadores de educación inicial a capacitación.</text>
  </threadedComment>
  <threadedComment ref="G41" dT="2021-02-23T19:23:58.83" personId="{B73FDFE7-E315-4152-8813-CBAE6B35FDBB}" id="{92D3D63F-14D7-417A-B9F9-5AD96F9843C1}">
    <text>Septiembre: 
1 a 3S. Visitas de verificación de condiciones in situ a los nuevos prestadores de Educación Inicial.</text>
  </threadedComment>
  <threadedComment ref="G42" dT="2021-02-22T13:34:25.35" personId="{0873E74A-9DA1-4D8F-84CC-476596F07D41}" id="{792B1B36-C8F2-4E26-AE75-0CDBF3F2F729}">
    <text>Presentación en sesión con directivos docentes del departamento los resultados del análisis diagnóstico realizado en el año 2020 sobre la construcción de los PEGR y los proyectos pedagógicos. Concertación de cronograma de actualización de los Planes y proyectos. Primera semana de marzo de 2021.</text>
  </threadedComment>
  <threadedComment ref="G42" dT="2021-05-07T16:03:12.63" personId="{B73FDFE7-E315-4152-8813-CBAE6B35FDBB}" id="{8D6D7E7B-187E-4513-82C9-B24C1A433A31}" parentId="{792B1B36-C8F2-4E26-AE75-0CDBF3F2F729}">
    <text xml:space="preserve">Se remitió a los EE el estudio del diagnóstico de riesgos y el estado de formulación de los planes y proyectos pedagógicos diagnosticados en el 2020 y el documento de “Orientaciones para el abordaje pedagógico de los riesgos a partir de la transversalidad” y, se orientó a los directivos docentes en  sesión virtual sobre la identificación, análisis y priorización de los riesgos (naturales, socio-naturales y antrópicos) en las diferentes sedes escolares, que faciliten la reformulación de los planes, programas y proyectos pedagógicos que mitiguen las problemáticas de las comunidades educativas.
</text>
  </threadedComment>
  <threadedComment ref="G43" dT="2021-05-07T16:54:17.91" personId="{B73FDFE7-E315-4152-8813-CBAE6B35FDBB}" id="{E61B1DEE-E5F3-4DAC-8E86-A7F9ACFBE764}">
    <text xml:space="preserve">Presentación y orientación a los directivos docentes los lineamientos actualizados para la construcción de los planes y proyectos establecidos en el documento de los lineamientos para la construcción del PEI y el de “Orientaciones para el abordaje pedagógico de los riesgos a partir de la transversalidad”.
</text>
  </threadedComment>
  <threadedComment ref="G44" dT="2021-05-07T16:58:15.54" personId="{B73FDFE7-E315-4152-8813-CBAE6B35FDBB}" id="{B62DF607-4698-45C3-B1B2-76BAD076247B}">
    <text xml:space="preserve"> 
Construir instrumento de chequeo para registrar los compromisos pactados con las instituciones Educativas.
Hacer seguimiento y retroalimentación sobre la construcción o actualización de los PEGR Y proyectos pedagógicos transversales.
</text>
  </threadedComment>
  <threadedComment ref="G47" dT="2021-05-07T20:22:23.88" personId="{B73FDFE7-E315-4152-8813-CBAE6B35FDBB}" id="{6E65B2F5-4A65-4162-B95C-2A83BBCC6DCC}">
    <text xml:space="preserve">Elaboración por parte los EE de diagnósticos de situaciones que afectan la convivencia y la retroalimentación del Manual de convivencia escolar.
Seguimiento a los planes de acción de los comités de convivencia escolar en las actividades formuladas de promoción, prevención, atención y seguimiento a partir del diagnóstico de situaciones que afectan la convivencia escolar (tipo I, II y III).
</text>
  </threadedComment>
  <threadedComment ref="G51" dT="2021-05-07T20:51:23.64" personId="{B73FDFE7-E315-4152-8813-CBAE6B35FDBB}" id="{3178F57D-3CBD-471B-A45C-37D51387BD80}">
    <text>Solicitar a los E.E. informes sobre la implementación de acciones de los proyectos Pedagógicos</text>
  </threadedComment>
  <threadedComment ref="G52" dT="2021-05-07T20:55:04.92" personId="{B73FDFE7-E315-4152-8813-CBAE6B35FDBB}" id="{C742B26E-AD54-4712-9559-0110FD5C4F13}">
    <text xml:space="preserve">Investigación de las etnias desde las temporalidades de la conquista peninsular en territorios del Alto Magdalena.
Edición y publicación de textos didacticos relacionados con las etnias del territorio huilense.
</text>
  </threadedComment>
  <threadedComment ref="G57" dT="2021-03-01T17:04:52.38" personId="{B73FDFE7-E315-4152-8813-CBAE6B35FDBB}" id="{633EBA09-6ADC-48CE-A6DA-9F3160AA0755}">
    <text xml:space="preserve">se informarán a las I.E.  para que conozcan la oferta de los créditos 
</text>
  </threadedComment>
  <threadedComment ref="G60" personId="{F84B08D1-4B6C-451E-B32C-AF58347E7F76}" id="{6618DCEC-81CC-4969-9FF0-DD8EB92C88CF}">
    <text xml:space="preserve">Formación de Docentes de ingles en aspectos didácticos y tecnológicos para escalar en en los niveles del MCE.  
Febrero 3 Socialización de las estrategias Pedagogicas con Rectores y directivos Docentes de la Gestión del Bilibguismo en las instituciones Educativas.
Febrero 11 convocatoria a 3 Instituciones Educativas para pertenecer  a la estrategía Conneting cultures.
Febrero 16 socialización por correos de  las estrategias del Programa  Nacional de Bilinguismo a las 177 Instituciones Educativas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9714C-7FDA-4A3D-AE5F-9ECA69C6F363}">
  <dimension ref="A1:S116"/>
  <sheetViews>
    <sheetView tabSelected="1" topLeftCell="H1" zoomScale="85" zoomScaleNormal="85" workbookViewId="0">
      <selection activeCell="A3" sqref="A3:B4"/>
    </sheetView>
  </sheetViews>
  <sheetFormatPr baseColWidth="10" defaultColWidth="9.140625" defaultRowHeight="16.5" x14ac:dyDescent="0.3"/>
  <cols>
    <col min="1" max="1" width="12.85546875" customWidth="1"/>
    <col min="2" max="2" width="14.5703125" customWidth="1"/>
    <col min="3" max="3" width="22.7109375" customWidth="1"/>
    <col min="4" max="4" width="24.28515625" style="236" customWidth="1"/>
    <col min="5" max="5" width="22.140625" style="237" customWidth="1"/>
    <col min="6" max="6" width="19" style="238" customWidth="1"/>
    <col min="7" max="7" width="69" style="239" customWidth="1"/>
    <col min="8" max="8" width="9.140625" style="237" customWidth="1"/>
    <col min="9" max="9" width="9.140625" style="242" customWidth="1"/>
    <col min="10" max="10" width="61" style="243" customWidth="1"/>
    <col min="11" max="11" width="51" style="244" customWidth="1"/>
    <col min="12" max="245" width="11.42578125" customWidth="1"/>
    <col min="16373" max="16373" width="9.140625" customWidth="1"/>
    <col min="16384" max="16384" width="9.140625" customWidth="1"/>
  </cols>
  <sheetData>
    <row r="1" spans="1:19" ht="12" customHeight="1" x14ac:dyDescent="0.25">
      <c r="A1" s="1"/>
      <c r="B1" s="2"/>
      <c r="C1" s="3" t="s">
        <v>0</v>
      </c>
      <c r="D1" s="4"/>
      <c r="E1" s="4"/>
      <c r="F1" s="4"/>
      <c r="G1" s="4"/>
      <c r="H1" s="4"/>
      <c r="I1" s="5"/>
      <c r="J1" s="6"/>
      <c r="K1" s="6"/>
      <c r="L1" s="7"/>
      <c r="M1" s="8"/>
      <c r="N1" s="8"/>
      <c r="O1" s="8"/>
      <c r="P1" s="8"/>
      <c r="Q1" s="8"/>
      <c r="R1" s="8"/>
      <c r="S1" s="9"/>
    </row>
    <row r="2" spans="1:19" ht="14.25" customHeight="1" x14ac:dyDescent="0.25">
      <c r="A2" s="10"/>
      <c r="B2" s="11"/>
      <c r="C2" s="12"/>
      <c r="D2" s="13"/>
      <c r="E2" s="13"/>
      <c r="F2" s="13"/>
      <c r="G2" s="13"/>
      <c r="H2" s="13"/>
      <c r="I2" s="14" t="s">
        <v>1</v>
      </c>
      <c r="J2" s="15"/>
      <c r="K2" s="15"/>
      <c r="L2" s="16"/>
      <c r="M2" s="17"/>
      <c r="N2" s="17"/>
      <c r="O2" s="17"/>
      <c r="P2" s="17"/>
      <c r="Q2" s="17"/>
      <c r="R2" s="17"/>
      <c r="S2" s="18"/>
    </row>
    <row r="3" spans="1:19" ht="15" customHeight="1" x14ac:dyDescent="0.25">
      <c r="A3" s="19" t="s">
        <v>2</v>
      </c>
      <c r="B3" s="19"/>
      <c r="C3" s="20" t="s">
        <v>3</v>
      </c>
      <c r="D3" s="21"/>
      <c r="E3" s="21"/>
      <c r="F3" s="21"/>
      <c r="G3" s="21"/>
      <c r="H3" s="21"/>
      <c r="I3" s="22" t="s">
        <v>4</v>
      </c>
      <c r="J3" s="23"/>
      <c r="K3" s="23"/>
      <c r="L3" s="16"/>
      <c r="M3" s="17"/>
      <c r="N3" s="17"/>
      <c r="O3" s="17"/>
      <c r="P3" s="17"/>
      <c r="Q3" s="17"/>
      <c r="R3" s="17"/>
      <c r="S3" s="18"/>
    </row>
    <row r="4" spans="1:19" ht="14.25" customHeight="1" thickBot="1" x14ac:dyDescent="0.3">
      <c r="A4" s="19"/>
      <c r="B4" s="19"/>
      <c r="C4" s="24"/>
      <c r="D4" s="25"/>
      <c r="E4" s="25"/>
      <c r="F4" s="25"/>
      <c r="G4" s="25"/>
      <c r="H4" s="25"/>
      <c r="I4" s="26" t="s">
        <v>5</v>
      </c>
      <c r="J4" s="27"/>
      <c r="K4" s="27"/>
      <c r="L4" s="28"/>
      <c r="M4" s="29"/>
      <c r="N4" s="29"/>
      <c r="O4" s="29"/>
      <c r="P4" s="29"/>
      <c r="Q4" s="29"/>
      <c r="R4" s="29"/>
      <c r="S4" s="30"/>
    </row>
    <row r="5" spans="1:19" ht="29.25" customHeight="1" thickBot="1" x14ac:dyDescent="0.3">
      <c r="A5" s="31" t="s">
        <v>6</v>
      </c>
      <c r="B5" s="32"/>
      <c r="C5" s="31"/>
      <c r="D5" s="31"/>
      <c r="E5" s="31"/>
      <c r="F5" s="31"/>
      <c r="G5" s="31"/>
      <c r="H5" s="33"/>
      <c r="I5" s="34" t="s">
        <v>7</v>
      </c>
      <c r="J5" s="35"/>
      <c r="K5" s="36"/>
      <c r="L5" s="37" t="s">
        <v>8</v>
      </c>
      <c r="M5" s="37"/>
      <c r="N5" s="37"/>
      <c r="O5" s="37"/>
      <c r="P5" s="37"/>
      <c r="Q5" s="37"/>
      <c r="R5" s="37"/>
      <c r="S5" s="38"/>
    </row>
    <row r="6" spans="1:19" s="53" customFormat="1" ht="58.5" customHeight="1" thickBot="1" x14ac:dyDescent="0.3">
      <c r="A6" s="39" t="s">
        <v>9</v>
      </c>
      <c r="B6" s="40" t="s">
        <v>10</v>
      </c>
      <c r="C6" s="39" t="s">
        <v>11</v>
      </c>
      <c r="D6" s="39" t="s">
        <v>12</v>
      </c>
      <c r="E6" s="41" t="s">
        <v>13</v>
      </c>
      <c r="F6" s="42" t="s">
        <v>14</v>
      </c>
      <c r="G6" s="43" t="s">
        <v>15</v>
      </c>
      <c r="H6" s="44" t="s">
        <v>16</v>
      </c>
      <c r="I6" s="45" t="s">
        <v>17</v>
      </c>
      <c r="J6" s="46" t="s">
        <v>18</v>
      </c>
      <c r="K6" s="47" t="s">
        <v>19</v>
      </c>
      <c r="L6" s="48" t="s">
        <v>20</v>
      </c>
      <c r="M6" s="49" t="s">
        <v>21</v>
      </c>
      <c r="N6" s="49" t="s">
        <v>22</v>
      </c>
      <c r="O6" s="49" t="s">
        <v>23</v>
      </c>
      <c r="P6" s="49" t="s">
        <v>24</v>
      </c>
      <c r="Q6" s="50" t="s">
        <v>25</v>
      </c>
      <c r="R6" s="51" t="s">
        <v>26</v>
      </c>
      <c r="S6" s="52" t="s">
        <v>27</v>
      </c>
    </row>
    <row r="7" spans="1:19" ht="63.75" customHeight="1" x14ac:dyDescent="0.25">
      <c r="A7" s="54" t="s">
        <v>28</v>
      </c>
      <c r="B7" s="55" t="s">
        <v>29</v>
      </c>
      <c r="C7" s="56" t="s">
        <v>30</v>
      </c>
      <c r="D7" s="57" t="s">
        <v>31</v>
      </c>
      <c r="E7" s="58" t="s">
        <v>32</v>
      </c>
      <c r="F7" s="59" t="s">
        <v>33</v>
      </c>
      <c r="G7" s="60" t="s">
        <v>34</v>
      </c>
      <c r="H7" s="61" t="s">
        <v>35</v>
      </c>
      <c r="I7" s="62">
        <v>100</v>
      </c>
      <c r="J7" s="63" t="s">
        <v>36</v>
      </c>
      <c r="K7" s="64"/>
      <c r="L7" s="65">
        <v>2</v>
      </c>
      <c r="M7" s="66">
        <v>1</v>
      </c>
      <c r="N7" s="66">
        <v>1</v>
      </c>
      <c r="O7" s="66">
        <v>1</v>
      </c>
      <c r="P7" s="67">
        <v>1</v>
      </c>
      <c r="Q7" s="68" t="str">
        <f t="shared" ref="Q7:Q70" si="0">IFERROR(IF(AVERAGE(M7,N7,O7,P7)&gt;=4,"DEFICIENTE",""),"")</f>
        <v/>
      </c>
      <c r="R7" s="69">
        <f t="shared" ref="R7:R70" si="1">+IFERROR(IF(AVERAGE(M7,N7,O7,P7)&gt;=2,IF(AVERAGE(M7,N7,O7,P7)&lt;4,"ACEPTABLE",0),0),"")</f>
        <v>0</v>
      </c>
      <c r="S7" s="69" t="str">
        <f t="shared" ref="S7:S70" si="2">+IFERROR(IF(AVERAGE(M7,N7,O7,P7)&gt;=1,IF(AVERAGE(M7,N7,O7,P7)&lt;2,"EXCELENTE",0),0),"")</f>
        <v>EXCELENTE</v>
      </c>
    </row>
    <row r="8" spans="1:19" ht="43.5" customHeight="1" x14ac:dyDescent="0.25">
      <c r="A8" s="70"/>
      <c r="B8" s="71"/>
      <c r="C8" s="72"/>
      <c r="D8" s="73"/>
      <c r="E8" s="74"/>
      <c r="F8" s="59"/>
      <c r="G8" s="60" t="s">
        <v>37</v>
      </c>
      <c r="H8" s="61"/>
      <c r="I8" s="75">
        <v>70</v>
      </c>
      <c r="J8" s="76" t="s">
        <v>38</v>
      </c>
      <c r="K8" s="77"/>
      <c r="L8" s="65">
        <v>2</v>
      </c>
      <c r="M8" s="66">
        <v>1</v>
      </c>
      <c r="N8" s="66">
        <v>1</v>
      </c>
      <c r="O8" s="66">
        <v>1</v>
      </c>
      <c r="P8" s="67">
        <v>1</v>
      </c>
      <c r="Q8" s="68" t="str">
        <f t="shared" si="0"/>
        <v/>
      </c>
      <c r="R8" s="69">
        <f t="shared" si="1"/>
        <v>0</v>
      </c>
      <c r="S8" s="69" t="str">
        <f t="shared" si="2"/>
        <v>EXCELENTE</v>
      </c>
    </row>
    <row r="9" spans="1:19" ht="43.5" customHeight="1" x14ac:dyDescent="0.25">
      <c r="A9" s="70"/>
      <c r="B9" s="71"/>
      <c r="C9" s="72"/>
      <c r="D9" s="73"/>
      <c r="E9" s="74"/>
      <c r="F9" s="59"/>
      <c r="G9" s="60" t="s">
        <v>39</v>
      </c>
      <c r="H9" s="61"/>
      <c r="I9" s="75">
        <v>70</v>
      </c>
      <c r="J9" s="76" t="s">
        <v>40</v>
      </c>
      <c r="K9" s="78"/>
      <c r="L9" s="65">
        <v>2</v>
      </c>
      <c r="M9" s="66">
        <v>1</v>
      </c>
      <c r="N9" s="66">
        <v>1</v>
      </c>
      <c r="O9" s="66">
        <v>1</v>
      </c>
      <c r="P9" s="67">
        <v>1</v>
      </c>
      <c r="Q9" s="68" t="str">
        <f t="shared" si="0"/>
        <v/>
      </c>
      <c r="R9" s="69">
        <f t="shared" si="1"/>
        <v>0</v>
      </c>
      <c r="S9" s="69" t="str">
        <f t="shared" si="2"/>
        <v>EXCELENTE</v>
      </c>
    </row>
    <row r="10" spans="1:19" ht="76.5" customHeight="1" x14ac:dyDescent="0.25">
      <c r="A10" s="70"/>
      <c r="B10" s="71"/>
      <c r="C10" s="72"/>
      <c r="D10" s="73"/>
      <c r="E10" s="74"/>
      <c r="F10" s="59"/>
      <c r="G10" s="60" t="s">
        <v>41</v>
      </c>
      <c r="H10" s="61"/>
      <c r="I10" s="75">
        <v>100</v>
      </c>
      <c r="J10" s="76" t="s">
        <v>42</v>
      </c>
      <c r="K10" s="77" t="s">
        <v>43</v>
      </c>
      <c r="L10" s="65">
        <v>2</v>
      </c>
      <c r="M10" s="66">
        <v>1</v>
      </c>
      <c r="N10" s="66">
        <v>1</v>
      </c>
      <c r="O10" s="66">
        <v>1</v>
      </c>
      <c r="P10" s="67">
        <v>1</v>
      </c>
      <c r="Q10" s="68" t="str">
        <f t="shared" si="0"/>
        <v/>
      </c>
      <c r="R10" s="69">
        <f t="shared" si="1"/>
        <v>0</v>
      </c>
      <c r="S10" s="69" t="str">
        <f t="shared" si="2"/>
        <v>EXCELENTE</v>
      </c>
    </row>
    <row r="11" spans="1:19" ht="67.5" customHeight="1" x14ac:dyDescent="0.25">
      <c r="A11" s="70"/>
      <c r="B11" s="71"/>
      <c r="C11" s="72"/>
      <c r="D11" s="73"/>
      <c r="E11" s="74"/>
      <c r="F11" s="59"/>
      <c r="G11" s="60" t="s">
        <v>44</v>
      </c>
      <c r="H11" s="61"/>
      <c r="I11" s="75">
        <v>100</v>
      </c>
      <c r="J11" s="79" t="s">
        <v>45</v>
      </c>
      <c r="K11" s="78" t="s">
        <v>46</v>
      </c>
      <c r="L11" s="65">
        <v>2</v>
      </c>
      <c r="M11" s="66">
        <v>1</v>
      </c>
      <c r="N11" s="66">
        <v>1</v>
      </c>
      <c r="O11" s="66">
        <v>1</v>
      </c>
      <c r="P11" s="67">
        <v>1</v>
      </c>
      <c r="Q11" s="68" t="str">
        <f t="shared" si="0"/>
        <v/>
      </c>
      <c r="R11" s="69">
        <f t="shared" si="1"/>
        <v>0</v>
      </c>
      <c r="S11" s="69" t="str">
        <f t="shared" si="2"/>
        <v>EXCELENTE</v>
      </c>
    </row>
    <row r="12" spans="1:19" ht="75.75" customHeight="1" x14ac:dyDescent="0.25">
      <c r="A12" s="70"/>
      <c r="B12" s="71"/>
      <c r="C12" s="72"/>
      <c r="D12" s="73"/>
      <c r="E12" s="74"/>
      <c r="F12" s="59"/>
      <c r="G12" s="60" t="s">
        <v>47</v>
      </c>
      <c r="H12" s="61"/>
      <c r="I12" s="75">
        <v>100</v>
      </c>
      <c r="J12" s="80" t="s">
        <v>48</v>
      </c>
      <c r="K12" s="77" t="s">
        <v>43</v>
      </c>
      <c r="L12" s="65">
        <v>2</v>
      </c>
      <c r="M12" s="66">
        <v>2</v>
      </c>
      <c r="N12" s="66">
        <v>2</v>
      </c>
      <c r="O12" s="66">
        <v>2</v>
      </c>
      <c r="P12" s="67">
        <v>2</v>
      </c>
      <c r="Q12" s="68" t="str">
        <f t="shared" si="0"/>
        <v/>
      </c>
      <c r="R12" s="69" t="str">
        <f t="shared" si="1"/>
        <v>ACEPTABLE</v>
      </c>
      <c r="S12" s="69">
        <f t="shared" si="2"/>
        <v>0</v>
      </c>
    </row>
    <row r="13" spans="1:19" ht="44.25" customHeight="1" x14ac:dyDescent="0.25">
      <c r="A13" s="70"/>
      <c r="B13" s="71"/>
      <c r="C13" s="72"/>
      <c r="D13" s="81"/>
      <c r="E13" s="82"/>
      <c r="F13" s="59"/>
      <c r="G13" s="60" t="s">
        <v>49</v>
      </c>
      <c r="H13" s="61"/>
      <c r="I13" s="75">
        <v>100</v>
      </c>
      <c r="J13" s="80" t="s">
        <v>50</v>
      </c>
      <c r="K13" s="83"/>
      <c r="L13" s="65">
        <v>2</v>
      </c>
      <c r="M13" s="66">
        <v>1</v>
      </c>
      <c r="N13" s="66">
        <v>1</v>
      </c>
      <c r="O13" s="66">
        <v>1</v>
      </c>
      <c r="P13" s="67">
        <v>1</v>
      </c>
      <c r="Q13" s="68" t="str">
        <f t="shared" si="0"/>
        <v/>
      </c>
      <c r="R13" s="69">
        <f t="shared" si="1"/>
        <v>0</v>
      </c>
      <c r="S13" s="69" t="str">
        <f t="shared" si="2"/>
        <v>EXCELENTE</v>
      </c>
    </row>
    <row r="14" spans="1:19" ht="74.25" customHeight="1" x14ac:dyDescent="0.25">
      <c r="A14" s="70"/>
      <c r="B14" s="71"/>
      <c r="C14" s="72"/>
      <c r="D14" s="84" t="s">
        <v>51</v>
      </c>
      <c r="E14" s="85" t="s">
        <v>52</v>
      </c>
      <c r="F14" s="86" t="s">
        <v>53</v>
      </c>
      <c r="G14" s="60" t="s">
        <v>54</v>
      </c>
      <c r="H14" s="61" t="s">
        <v>55</v>
      </c>
      <c r="I14" s="75">
        <v>100</v>
      </c>
      <c r="J14" s="80" t="s">
        <v>56</v>
      </c>
      <c r="K14" s="87"/>
      <c r="L14" s="65">
        <v>2</v>
      </c>
      <c r="M14" s="66">
        <v>1</v>
      </c>
      <c r="N14" s="66">
        <v>1</v>
      </c>
      <c r="O14" s="66">
        <v>1</v>
      </c>
      <c r="P14" s="67">
        <v>1</v>
      </c>
      <c r="Q14" s="68" t="str">
        <f t="shared" si="0"/>
        <v/>
      </c>
      <c r="R14" s="69">
        <f t="shared" si="1"/>
        <v>0</v>
      </c>
      <c r="S14" s="69" t="str">
        <f t="shared" si="2"/>
        <v>EXCELENTE</v>
      </c>
    </row>
    <row r="15" spans="1:19" ht="41.25" customHeight="1" x14ac:dyDescent="0.25">
      <c r="A15" s="70"/>
      <c r="B15" s="71"/>
      <c r="C15" s="72"/>
      <c r="D15" s="88"/>
      <c r="E15" s="89"/>
      <c r="F15" s="86"/>
      <c r="G15" s="60" t="s">
        <v>57</v>
      </c>
      <c r="H15" s="61"/>
      <c r="I15" s="75">
        <v>100</v>
      </c>
      <c r="J15" s="80" t="s">
        <v>58</v>
      </c>
      <c r="K15" s="77"/>
      <c r="L15" s="65">
        <v>2</v>
      </c>
      <c r="M15" s="66">
        <v>1</v>
      </c>
      <c r="N15" s="66">
        <v>1</v>
      </c>
      <c r="O15" s="66">
        <v>1</v>
      </c>
      <c r="P15" s="67">
        <v>1</v>
      </c>
      <c r="Q15" s="68" t="str">
        <f t="shared" si="0"/>
        <v/>
      </c>
      <c r="R15" s="69">
        <f t="shared" si="1"/>
        <v>0</v>
      </c>
      <c r="S15" s="69" t="str">
        <f t="shared" si="2"/>
        <v>EXCELENTE</v>
      </c>
    </row>
    <row r="16" spans="1:19" ht="41.25" customHeight="1" x14ac:dyDescent="0.25">
      <c r="A16" s="70"/>
      <c r="B16" s="71"/>
      <c r="C16" s="72"/>
      <c r="D16" s="88"/>
      <c r="E16" s="89"/>
      <c r="F16" s="86"/>
      <c r="G16" s="60" t="s">
        <v>59</v>
      </c>
      <c r="H16" s="61"/>
      <c r="I16" s="75">
        <v>80</v>
      </c>
      <c r="J16" s="80" t="s">
        <v>60</v>
      </c>
      <c r="K16" s="77" t="s">
        <v>43</v>
      </c>
      <c r="L16" s="65">
        <v>2</v>
      </c>
      <c r="M16" s="66">
        <v>2</v>
      </c>
      <c r="N16" s="66">
        <v>2</v>
      </c>
      <c r="O16" s="66">
        <v>2</v>
      </c>
      <c r="P16" s="67">
        <v>2</v>
      </c>
      <c r="Q16" s="68" t="str">
        <f t="shared" si="0"/>
        <v/>
      </c>
      <c r="R16" s="69" t="str">
        <f>+IFERROR(IF(AVERAGE(M16,N16,O16,P16)&gt;=2,IF(AVERAGE(M16,N16,O16,P16)&lt;4,"ACEPTABLE",0),0),"")</f>
        <v>ACEPTABLE</v>
      </c>
      <c r="S16" s="69">
        <f t="shared" si="2"/>
        <v>0</v>
      </c>
    </row>
    <row r="17" spans="1:19" ht="44.25" customHeight="1" x14ac:dyDescent="0.25">
      <c r="A17" s="70"/>
      <c r="B17" s="71"/>
      <c r="C17" s="72"/>
      <c r="D17" s="88"/>
      <c r="E17" s="89"/>
      <c r="F17" s="86"/>
      <c r="G17" s="60" t="s">
        <v>61</v>
      </c>
      <c r="H17" s="61"/>
      <c r="I17" s="75">
        <v>70</v>
      </c>
      <c r="J17" s="80" t="s">
        <v>62</v>
      </c>
      <c r="K17" s="90" t="s">
        <v>63</v>
      </c>
      <c r="L17" s="65">
        <v>2</v>
      </c>
      <c r="M17" s="66">
        <v>1</v>
      </c>
      <c r="N17" s="66">
        <v>1</v>
      </c>
      <c r="O17" s="66">
        <v>1</v>
      </c>
      <c r="P17" s="67">
        <v>1</v>
      </c>
      <c r="Q17" s="68" t="str">
        <f t="shared" si="0"/>
        <v/>
      </c>
      <c r="R17" s="69">
        <f t="shared" si="1"/>
        <v>0</v>
      </c>
      <c r="S17" s="69" t="str">
        <f t="shared" si="2"/>
        <v>EXCELENTE</v>
      </c>
    </row>
    <row r="18" spans="1:19" ht="45.75" customHeight="1" x14ac:dyDescent="0.25">
      <c r="A18" s="70"/>
      <c r="B18" s="71"/>
      <c r="C18" s="72"/>
      <c r="D18" s="88"/>
      <c r="E18" s="91"/>
      <c r="F18" s="86"/>
      <c r="G18" s="60" t="s">
        <v>64</v>
      </c>
      <c r="H18" s="61"/>
      <c r="I18" s="75">
        <v>90</v>
      </c>
      <c r="J18" s="80" t="s">
        <v>65</v>
      </c>
      <c r="K18" s="78" t="s">
        <v>66</v>
      </c>
      <c r="L18" s="65">
        <v>2</v>
      </c>
      <c r="M18" s="66">
        <v>1</v>
      </c>
      <c r="N18" s="66">
        <v>1</v>
      </c>
      <c r="O18" s="66">
        <v>1</v>
      </c>
      <c r="P18" s="67">
        <v>1</v>
      </c>
      <c r="Q18" s="68" t="str">
        <f t="shared" si="0"/>
        <v/>
      </c>
      <c r="R18" s="69">
        <f t="shared" si="1"/>
        <v>0</v>
      </c>
      <c r="S18" s="69" t="str">
        <f t="shared" si="2"/>
        <v>EXCELENTE</v>
      </c>
    </row>
    <row r="19" spans="1:19" ht="54.75" customHeight="1" x14ac:dyDescent="0.25">
      <c r="A19" s="70"/>
      <c r="B19" s="71"/>
      <c r="C19" s="72"/>
      <c r="D19" s="88"/>
      <c r="E19" s="85" t="s">
        <v>67</v>
      </c>
      <c r="F19" s="92" t="s">
        <v>68</v>
      </c>
      <c r="G19" s="60" t="s">
        <v>69</v>
      </c>
      <c r="H19" s="61" t="s">
        <v>35</v>
      </c>
      <c r="I19" s="75">
        <v>90</v>
      </c>
      <c r="J19" s="80" t="s">
        <v>70</v>
      </c>
      <c r="K19" s="77" t="s">
        <v>43</v>
      </c>
      <c r="L19" s="65">
        <v>2</v>
      </c>
      <c r="M19" s="66">
        <v>1</v>
      </c>
      <c r="N19" s="66">
        <v>1</v>
      </c>
      <c r="O19" s="66">
        <v>1</v>
      </c>
      <c r="P19" s="67">
        <v>1</v>
      </c>
      <c r="Q19" s="68" t="str">
        <f t="shared" si="0"/>
        <v/>
      </c>
      <c r="R19" s="69">
        <f t="shared" si="1"/>
        <v>0</v>
      </c>
      <c r="S19" s="69" t="str">
        <f t="shared" si="2"/>
        <v>EXCELENTE</v>
      </c>
    </row>
    <row r="20" spans="1:19" ht="25.5" x14ac:dyDescent="0.25">
      <c r="A20" s="70"/>
      <c r="B20" s="71"/>
      <c r="C20" s="72"/>
      <c r="D20" s="88"/>
      <c r="E20" s="89"/>
      <c r="F20" s="92"/>
      <c r="G20" s="60" t="s">
        <v>71</v>
      </c>
      <c r="H20" s="61"/>
      <c r="I20" s="75" t="s">
        <v>43</v>
      </c>
      <c r="J20" s="80" t="s">
        <v>72</v>
      </c>
      <c r="K20" s="77" t="s">
        <v>43</v>
      </c>
      <c r="L20" s="65">
        <v>2</v>
      </c>
      <c r="M20" s="66">
        <v>1</v>
      </c>
      <c r="N20" s="66">
        <v>1</v>
      </c>
      <c r="O20" s="66">
        <v>1</v>
      </c>
      <c r="P20" s="67">
        <v>1</v>
      </c>
      <c r="Q20" s="68" t="str">
        <f t="shared" si="0"/>
        <v/>
      </c>
      <c r="R20" s="69">
        <f t="shared" si="1"/>
        <v>0</v>
      </c>
      <c r="S20" s="69" t="str">
        <f t="shared" si="2"/>
        <v>EXCELENTE</v>
      </c>
    </row>
    <row r="21" spans="1:19" ht="25.5" x14ac:dyDescent="0.25">
      <c r="A21" s="70"/>
      <c r="B21" s="71"/>
      <c r="C21" s="72"/>
      <c r="D21" s="88"/>
      <c r="E21" s="91"/>
      <c r="F21" s="92"/>
      <c r="G21" s="60" t="s">
        <v>73</v>
      </c>
      <c r="H21" s="61"/>
      <c r="I21" s="75" t="s">
        <v>43</v>
      </c>
      <c r="J21" s="93" t="s">
        <v>43</v>
      </c>
      <c r="K21" s="77" t="s">
        <v>43</v>
      </c>
      <c r="L21" s="65">
        <v>2</v>
      </c>
      <c r="M21" s="66">
        <v>1</v>
      </c>
      <c r="N21" s="66">
        <v>1</v>
      </c>
      <c r="O21" s="66">
        <v>1</v>
      </c>
      <c r="P21" s="67">
        <v>1</v>
      </c>
      <c r="Q21" s="68" t="str">
        <f t="shared" si="0"/>
        <v/>
      </c>
      <c r="R21" s="69">
        <f t="shared" si="1"/>
        <v>0</v>
      </c>
      <c r="S21" s="69" t="str">
        <f t="shared" si="2"/>
        <v>EXCELENTE</v>
      </c>
    </row>
    <row r="22" spans="1:19" ht="51.75" customHeight="1" x14ac:dyDescent="0.25">
      <c r="A22" s="70"/>
      <c r="B22" s="71"/>
      <c r="C22" s="72"/>
      <c r="D22" s="88"/>
      <c r="E22" s="85" t="s">
        <v>74</v>
      </c>
      <c r="F22" s="94" t="s">
        <v>75</v>
      </c>
      <c r="G22" s="95" t="s">
        <v>76</v>
      </c>
      <c r="H22" s="61" t="s">
        <v>77</v>
      </c>
      <c r="I22" s="96">
        <v>100</v>
      </c>
      <c r="J22" s="97" t="s">
        <v>78</v>
      </c>
      <c r="K22" s="98"/>
      <c r="L22" s="65">
        <v>2</v>
      </c>
      <c r="M22" s="66">
        <v>1</v>
      </c>
      <c r="N22" s="66">
        <v>1</v>
      </c>
      <c r="O22" s="66">
        <v>1</v>
      </c>
      <c r="P22" s="67">
        <v>1</v>
      </c>
      <c r="Q22" s="68" t="str">
        <f t="shared" si="0"/>
        <v/>
      </c>
      <c r="R22" s="69">
        <f t="shared" si="1"/>
        <v>0</v>
      </c>
      <c r="S22" s="69" t="str">
        <f t="shared" si="2"/>
        <v>EXCELENTE</v>
      </c>
    </row>
    <row r="23" spans="1:19" ht="56.25" customHeight="1" thickBot="1" x14ac:dyDescent="0.3">
      <c r="A23" s="70"/>
      <c r="B23" s="71"/>
      <c r="C23" s="72"/>
      <c r="D23" s="88"/>
      <c r="E23" s="99"/>
      <c r="F23" s="94"/>
      <c r="G23" s="100" t="s">
        <v>79</v>
      </c>
      <c r="H23" s="61"/>
      <c r="I23" s="96">
        <v>100</v>
      </c>
      <c r="J23" s="97" t="s">
        <v>80</v>
      </c>
      <c r="K23" s="98"/>
      <c r="L23" s="65">
        <v>2</v>
      </c>
      <c r="M23" s="66">
        <v>1</v>
      </c>
      <c r="N23" s="66">
        <v>1</v>
      </c>
      <c r="O23" s="66">
        <v>1</v>
      </c>
      <c r="P23" s="67">
        <v>1</v>
      </c>
      <c r="Q23" s="68" t="str">
        <f t="shared" si="0"/>
        <v/>
      </c>
      <c r="R23" s="69">
        <f t="shared" si="1"/>
        <v>0</v>
      </c>
      <c r="S23" s="69" t="str">
        <f t="shared" si="2"/>
        <v>EXCELENTE</v>
      </c>
    </row>
    <row r="24" spans="1:19" ht="35.25" customHeight="1" x14ac:dyDescent="0.25">
      <c r="A24" s="70"/>
      <c r="B24" s="71"/>
      <c r="C24" s="72"/>
      <c r="D24" s="88"/>
      <c r="E24" s="58" t="s">
        <v>81</v>
      </c>
      <c r="F24" s="86" t="s">
        <v>82</v>
      </c>
      <c r="G24" s="100" t="s">
        <v>83</v>
      </c>
      <c r="H24" s="61" t="s">
        <v>84</v>
      </c>
      <c r="I24" s="96">
        <v>100</v>
      </c>
      <c r="J24" s="101" t="s">
        <v>85</v>
      </c>
      <c r="K24" s="83"/>
      <c r="L24" s="65">
        <v>2</v>
      </c>
      <c r="M24" s="66">
        <v>1</v>
      </c>
      <c r="N24" s="66">
        <v>1</v>
      </c>
      <c r="O24" s="66">
        <v>1</v>
      </c>
      <c r="P24" s="67">
        <v>1</v>
      </c>
      <c r="Q24" s="68" t="str">
        <f t="shared" si="0"/>
        <v/>
      </c>
      <c r="R24" s="69">
        <f t="shared" si="1"/>
        <v>0</v>
      </c>
      <c r="S24" s="69" t="str">
        <f t="shared" si="2"/>
        <v>EXCELENTE</v>
      </c>
    </row>
    <row r="25" spans="1:19" ht="57" customHeight="1" x14ac:dyDescent="0.25">
      <c r="A25" s="70"/>
      <c r="B25" s="71"/>
      <c r="C25" s="72"/>
      <c r="D25" s="88"/>
      <c r="E25" s="74"/>
      <c r="F25" s="86"/>
      <c r="G25" s="100" t="s">
        <v>86</v>
      </c>
      <c r="H25" s="61"/>
      <c r="I25" s="96">
        <v>100</v>
      </c>
      <c r="J25" s="101" t="s">
        <v>87</v>
      </c>
      <c r="K25" s="83"/>
      <c r="L25" s="65">
        <v>2</v>
      </c>
      <c r="M25" s="66">
        <v>1</v>
      </c>
      <c r="N25" s="66">
        <v>1</v>
      </c>
      <c r="O25" s="66">
        <v>1</v>
      </c>
      <c r="P25" s="67">
        <v>1</v>
      </c>
      <c r="Q25" s="68" t="str">
        <f t="shared" si="0"/>
        <v/>
      </c>
      <c r="R25" s="69">
        <f t="shared" si="1"/>
        <v>0</v>
      </c>
      <c r="S25" s="69" t="str">
        <f t="shared" si="2"/>
        <v>EXCELENTE</v>
      </c>
    </row>
    <row r="26" spans="1:19" ht="46.5" customHeight="1" thickBot="1" x14ac:dyDescent="0.3">
      <c r="A26" s="70"/>
      <c r="B26" s="71"/>
      <c r="C26" s="72"/>
      <c r="D26" s="88"/>
      <c r="E26" s="74"/>
      <c r="F26" s="86"/>
      <c r="G26" s="100" t="s">
        <v>88</v>
      </c>
      <c r="H26" s="61"/>
      <c r="I26" s="96">
        <v>100</v>
      </c>
      <c r="J26" s="101" t="s">
        <v>89</v>
      </c>
      <c r="K26" s="83"/>
      <c r="L26" s="65">
        <v>2</v>
      </c>
      <c r="M26" s="66">
        <v>1</v>
      </c>
      <c r="N26" s="66">
        <v>1</v>
      </c>
      <c r="O26" s="66">
        <v>1</v>
      </c>
      <c r="P26" s="67">
        <v>1</v>
      </c>
      <c r="Q26" s="68" t="str">
        <f t="shared" si="0"/>
        <v/>
      </c>
      <c r="R26" s="69">
        <f t="shared" si="1"/>
        <v>0</v>
      </c>
      <c r="S26" s="69" t="str">
        <f t="shared" si="2"/>
        <v>EXCELENTE</v>
      </c>
    </row>
    <row r="27" spans="1:19" ht="54.75" customHeight="1" x14ac:dyDescent="0.25">
      <c r="A27" s="70"/>
      <c r="B27" s="71"/>
      <c r="C27" s="72"/>
      <c r="D27" s="88"/>
      <c r="E27" s="102" t="s">
        <v>90</v>
      </c>
      <c r="F27" s="86" t="s">
        <v>91</v>
      </c>
      <c r="G27" s="103" t="s">
        <v>92</v>
      </c>
      <c r="H27" s="61" t="s">
        <v>93</v>
      </c>
      <c r="I27" s="104">
        <v>1</v>
      </c>
      <c r="J27" s="101" t="s">
        <v>94</v>
      </c>
      <c r="K27" s="98"/>
      <c r="L27" s="65">
        <v>2</v>
      </c>
      <c r="M27" s="66">
        <v>1</v>
      </c>
      <c r="N27" s="66">
        <v>1</v>
      </c>
      <c r="O27" s="66">
        <v>1</v>
      </c>
      <c r="P27" s="67">
        <v>1</v>
      </c>
      <c r="Q27" s="68" t="str">
        <f t="shared" si="0"/>
        <v/>
      </c>
      <c r="R27" s="69">
        <f t="shared" si="1"/>
        <v>0</v>
      </c>
      <c r="S27" s="69" t="str">
        <f t="shared" si="2"/>
        <v>EXCELENTE</v>
      </c>
    </row>
    <row r="28" spans="1:19" ht="57.75" customHeight="1" x14ac:dyDescent="0.25">
      <c r="A28" s="70"/>
      <c r="B28" s="71"/>
      <c r="C28" s="72"/>
      <c r="D28" s="88"/>
      <c r="E28" s="105"/>
      <c r="F28" s="86"/>
      <c r="G28" s="103" t="s">
        <v>95</v>
      </c>
      <c r="H28" s="61"/>
      <c r="I28" s="104">
        <v>1</v>
      </c>
      <c r="J28" s="101" t="s">
        <v>96</v>
      </c>
      <c r="K28" s="83"/>
      <c r="L28" s="65">
        <v>2</v>
      </c>
      <c r="M28" s="66">
        <v>1</v>
      </c>
      <c r="N28" s="66">
        <v>1</v>
      </c>
      <c r="O28" s="66">
        <v>1</v>
      </c>
      <c r="P28" s="67">
        <v>1</v>
      </c>
      <c r="Q28" s="68" t="str">
        <f t="shared" si="0"/>
        <v/>
      </c>
      <c r="R28" s="69">
        <f t="shared" si="1"/>
        <v>0</v>
      </c>
      <c r="S28" s="69" t="str">
        <f t="shared" si="2"/>
        <v>EXCELENTE</v>
      </c>
    </row>
    <row r="29" spans="1:19" ht="76.5" customHeight="1" thickBot="1" x14ac:dyDescent="0.3">
      <c r="A29" s="70"/>
      <c r="B29" s="71"/>
      <c r="C29" s="72"/>
      <c r="D29" s="106"/>
      <c r="E29" s="107"/>
      <c r="F29" s="86"/>
      <c r="G29" s="103" t="s">
        <v>97</v>
      </c>
      <c r="H29" s="61"/>
      <c r="I29" s="104">
        <v>1</v>
      </c>
      <c r="J29" s="101" t="s">
        <v>98</v>
      </c>
      <c r="K29" s="83"/>
      <c r="L29" s="65">
        <v>2</v>
      </c>
      <c r="M29" s="66">
        <v>1</v>
      </c>
      <c r="N29" s="66">
        <v>1</v>
      </c>
      <c r="O29" s="66">
        <v>1</v>
      </c>
      <c r="P29" s="67">
        <v>1</v>
      </c>
      <c r="Q29" s="68" t="str">
        <f t="shared" si="0"/>
        <v/>
      </c>
      <c r="R29" s="69">
        <f t="shared" si="1"/>
        <v>0</v>
      </c>
      <c r="S29" s="69" t="str">
        <f t="shared" si="2"/>
        <v>EXCELENTE</v>
      </c>
    </row>
    <row r="30" spans="1:19" ht="99.75" customHeight="1" x14ac:dyDescent="0.25">
      <c r="A30" s="70"/>
      <c r="B30" s="71"/>
      <c r="C30" s="72"/>
      <c r="D30" s="57" t="s">
        <v>99</v>
      </c>
      <c r="E30" s="58" t="s">
        <v>100</v>
      </c>
      <c r="F30" s="59" t="s">
        <v>101</v>
      </c>
      <c r="G30" s="108" t="s">
        <v>102</v>
      </c>
      <c r="H30" s="109" t="s">
        <v>103</v>
      </c>
      <c r="I30" s="110">
        <v>100</v>
      </c>
      <c r="J30" s="111" t="s">
        <v>104</v>
      </c>
      <c r="K30" s="112" t="s">
        <v>105</v>
      </c>
      <c r="L30" s="65">
        <v>2</v>
      </c>
      <c r="M30" s="66">
        <v>1</v>
      </c>
      <c r="N30" s="66">
        <v>2</v>
      </c>
      <c r="O30" s="66">
        <v>2</v>
      </c>
      <c r="P30" s="67">
        <v>2</v>
      </c>
      <c r="Q30" s="68" t="str">
        <f t="shared" si="0"/>
        <v/>
      </c>
      <c r="R30" s="69">
        <f t="shared" si="1"/>
        <v>0</v>
      </c>
      <c r="S30" s="69" t="str">
        <f t="shared" si="2"/>
        <v>EXCELENTE</v>
      </c>
    </row>
    <row r="31" spans="1:19" ht="25.5" x14ac:dyDescent="0.25">
      <c r="A31" s="70"/>
      <c r="B31" s="71"/>
      <c r="C31" s="72"/>
      <c r="D31" s="73"/>
      <c r="E31" s="74"/>
      <c r="F31" s="59"/>
      <c r="G31" s="108" t="s">
        <v>106</v>
      </c>
      <c r="H31" s="109"/>
      <c r="I31" s="110"/>
      <c r="J31" s="113" t="s">
        <v>107</v>
      </c>
      <c r="K31" s="114" t="s">
        <v>43</v>
      </c>
      <c r="L31" s="65">
        <v>1</v>
      </c>
      <c r="M31" s="66"/>
      <c r="N31" s="66"/>
      <c r="O31" s="66"/>
      <c r="P31" s="67"/>
      <c r="Q31" s="68" t="str">
        <f t="shared" si="0"/>
        <v/>
      </c>
      <c r="R31" s="69" t="str">
        <f t="shared" si="1"/>
        <v/>
      </c>
      <c r="S31" s="69" t="str">
        <f t="shared" si="2"/>
        <v/>
      </c>
    </row>
    <row r="32" spans="1:19" ht="84.75" customHeight="1" x14ac:dyDescent="0.25">
      <c r="A32" s="70"/>
      <c r="B32" s="71"/>
      <c r="C32" s="72"/>
      <c r="D32" s="73"/>
      <c r="E32" s="74"/>
      <c r="F32" s="59"/>
      <c r="G32" s="108" t="s">
        <v>108</v>
      </c>
      <c r="H32" s="109"/>
      <c r="I32" s="110">
        <v>100</v>
      </c>
      <c r="J32" s="115" t="s">
        <v>109</v>
      </c>
      <c r="K32" s="116" t="s">
        <v>110</v>
      </c>
      <c r="L32" s="65">
        <v>2</v>
      </c>
      <c r="M32" s="66">
        <v>1</v>
      </c>
      <c r="N32" s="66">
        <v>1</v>
      </c>
      <c r="O32" s="66">
        <v>2</v>
      </c>
      <c r="P32" s="67">
        <v>1</v>
      </c>
      <c r="Q32" s="68" t="str">
        <f t="shared" si="0"/>
        <v/>
      </c>
      <c r="R32" s="69">
        <f t="shared" si="1"/>
        <v>0</v>
      </c>
      <c r="S32" s="69" t="str">
        <f t="shared" si="2"/>
        <v>EXCELENTE</v>
      </c>
    </row>
    <row r="33" spans="1:19" ht="64.5" customHeight="1" x14ac:dyDescent="0.25">
      <c r="A33" s="70"/>
      <c r="B33" s="71"/>
      <c r="C33" s="72"/>
      <c r="D33" s="73"/>
      <c r="E33" s="74"/>
      <c r="F33" s="59"/>
      <c r="G33" s="108" t="s">
        <v>111</v>
      </c>
      <c r="H33" s="109"/>
      <c r="I33" s="110">
        <v>100</v>
      </c>
      <c r="J33" s="115" t="s">
        <v>112</v>
      </c>
      <c r="K33" s="116" t="s">
        <v>113</v>
      </c>
      <c r="L33" s="65">
        <v>2</v>
      </c>
      <c r="M33" s="66">
        <v>1</v>
      </c>
      <c r="N33" s="66">
        <v>1</v>
      </c>
      <c r="O33" s="66">
        <v>2</v>
      </c>
      <c r="P33" s="67">
        <v>1</v>
      </c>
      <c r="Q33" s="68" t="str">
        <f t="shared" si="0"/>
        <v/>
      </c>
      <c r="R33" s="69">
        <f t="shared" si="1"/>
        <v>0</v>
      </c>
      <c r="S33" s="69" t="str">
        <f t="shared" si="2"/>
        <v>EXCELENTE</v>
      </c>
    </row>
    <row r="34" spans="1:19" ht="76.5" customHeight="1" x14ac:dyDescent="0.25">
      <c r="A34" s="70"/>
      <c r="B34" s="71"/>
      <c r="C34" s="72"/>
      <c r="D34" s="73"/>
      <c r="E34" s="74"/>
      <c r="F34" s="59"/>
      <c r="G34" s="108" t="s">
        <v>114</v>
      </c>
      <c r="H34" s="109"/>
      <c r="I34" s="110">
        <v>70</v>
      </c>
      <c r="J34" s="113" t="s">
        <v>115</v>
      </c>
      <c r="K34" s="114" t="s">
        <v>116</v>
      </c>
      <c r="L34" s="65">
        <v>2</v>
      </c>
      <c r="M34" s="66">
        <v>1</v>
      </c>
      <c r="N34" s="66">
        <v>1</v>
      </c>
      <c r="O34" s="66">
        <v>2</v>
      </c>
      <c r="P34" s="67">
        <v>1</v>
      </c>
      <c r="Q34" s="68" t="str">
        <f t="shared" si="0"/>
        <v/>
      </c>
      <c r="R34" s="69">
        <f t="shared" si="1"/>
        <v>0</v>
      </c>
      <c r="S34" s="69" t="str">
        <f t="shared" si="2"/>
        <v>EXCELENTE</v>
      </c>
    </row>
    <row r="35" spans="1:19" ht="63.75" customHeight="1" x14ac:dyDescent="0.25">
      <c r="A35" s="70"/>
      <c r="B35" s="71"/>
      <c r="C35" s="72"/>
      <c r="D35" s="73"/>
      <c r="E35" s="74"/>
      <c r="F35" s="59"/>
      <c r="G35" s="108" t="s">
        <v>117</v>
      </c>
      <c r="H35" s="109"/>
      <c r="I35" s="110">
        <v>100</v>
      </c>
      <c r="J35" s="115" t="s">
        <v>118</v>
      </c>
      <c r="K35" s="116" t="s">
        <v>119</v>
      </c>
      <c r="L35" s="65">
        <v>2</v>
      </c>
      <c r="M35" s="66">
        <v>1</v>
      </c>
      <c r="N35" s="66">
        <v>1</v>
      </c>
      <c r="O35" s="66">
        <v>1</v>
      </c>
      <c r="P35" s="67">
        <v>1</v>
      </c>
      <c r="Q35" s="68" t="str">
        <f t="shared" si="0"/>
        <v/>
      </c>
      <c r="R35" s="69">
        <f t="shared" si="1"/>
        <v>0</v>
      </c>
      <c r="S35" s="69" t="str">
        <f t="shared" si="2"/>
        <v>EXCELENTE</v>
      </c>
    </row>
    <row r="36" spans="1:19" ht="76.5" x14ac:dyDescent="0.25">
      <c r="A36" s="70"/>
      <c r="B36" s="71"/>
      <c r="C36" s="72"/>
      <c r="D36" s="73"/>
      <c r="E36" s="74"/>
      <c r="F36" s="59"/>
      <c r="G36" s="108" t="s">
        <v>120</v>
      </c>
      <c r="H36" s="109"/>
      <c r="I36" s="110">
        <v>100</v>
      </c>
      <c r="J36" s="115" t="s">
        <v>121</v>
      </c>
      <c r="K36" s="116" t="s">
        <v>122</v>
      </c>
      <c r="L36" s="65">
        <v>2</v>
      </c>
      <c r="M36" s="66">
        <v>1</v>
      </c>
      <c r="N36" s="66">
        <v>1</v>
      </c>
      <c r="O36" s="66">
        <v>1</v>
      </c>
      <c r="P36" s="67">
        <v>1</v>
      </c>
      <c r="Q36" s="68" t="str">
        <f t="shared" si="0"/>
        <v/>
      </c>
      <c r="R36" s="69">
        <f t="shared" si="1"/>
        <v>0</v>
      </c>
      <c r="S36" s="69" t="str">
        <f t="shared" si="2"/>
        <v>EXCELENTE</v>
      </c>
    </row>
    <row r="37" spans="1:19" ht="89.25" customHeight="1" x14ac:dyDescent="0.25">
      <c r="A37" s="70"/>
      <c r="B37" s="71"/>
      <c r="C37" s="72"/>
      <c r="D37" s="73"/>
      <c r="E37" s="74"/>
      <c r="F37" s="59"/>
      <c r="G37" s="108" t="s">
        <v>123</v>
      </c>
      <c r="H37" s="109"/>
      <c r="I37" s="110">
        <v>100</v>
      </c>
      <c r="J37" s="117" t="s">
        <v>124</v>
      </c>
      <c r="K37" s="118" t="s">
        <v>125</v>
      </c>
      <c r="L37" s="65">
        <v>2</v>
      </c>
      <c r="M37" s="66">
        <v>1</v>
      </c>
      <c r="N37" s="66">
        <v>1</v>
      </c>
      <c r="O37" s="66">
        <v>1</v>
      </c>
      <c r="P37" s="67">
        <v>1</v>
      </c>
      <c r="Q37" s="68" t="str">
        <f t="shared" si="0"/>
        <v/>
      </c>
      <c r="R37" s="69">
        <f t="shared" si="1"/>
        <v>0</v>
      </c>
      <c r="S37" s="69" t="str">
        <f t="shared" si="2"/>
        <v>EXCELENTE</v>
      </c>
    </row>
    <row r="38" spans="1:19" ht="61.5" customHeight="1" x14ac:dyDescent="0.25">
      <c r="A38" s="70"/>
      <c r="B38" s="71"/>
      <c r="C38" s="72"/>
      <c r="D38" s="73"/>
      <c r="E38" s="74"/>
      <c r="F38" s="59"/>
      <c r="G38" s="108" t="s">
        <v>126</v>
      </c>
      <c r="H38" s="109"/>
      <c r="I38" s="110">
        <v>100</v>
      </c>
      <c r="J38" s="115" t="s">
        <v>127</v>
      </c>
      <c r="K38" s="116" t="s">
        <v>128</v>
      </c>
      <c r="L38" s="65">
        <v>2</v>
      </c>
      <c r="M38" s="66">
        <v>1</v>
      </c>
      <c r="N38" s="66">
        <v>1</v>
      </c>
      <c r="O38" s="66">
        <v>1</v>
      </c>
      <c r="P38" s="67">
        <v>1</v>
      </c>
      <c r="Q38" s="68" t="str">
        <f t="shared" si="0"/>
        <v/>
      </c>
      <c r="R38" s="69">
        <f t="shared" si="1"/>
        <v>0</v>
      </c>
      <c r="S38" s="69" t="str">
        <f t="shared" si="2"/>
        <v>EXCELENTE</v>
      </c>
    </row>
    <row r="39" spans="1:19" ht="51" customHeight="1" x14ac:dyDescent="0.25">
      <c r="A39" s="70"/>
      <c r="B39" s="71"/>
      <c r="C39" s="72"/>
      <c r="D39" s="73"/>
      <c r="E39" s="74"/>
      <c r="F39" s="59"/>
      <c r="G39" s="108" t="s">
        <v>129</v>
      </c>
      <c r="H39" s="109"/>
      <c r="I39" s="110">
        <v>100</v>
      </c>
      <c r="J39" s="115" t="s">
        <v>130</v>
      </c>
      <c r="K39" s="116" t="s">
        <v>128</v>
      </c>
      <c r="L39" s="65">
        <v>2</v>
      </c>
      <c r="M39" s="66">
        <v>1</v>
      </c>
      <c r="N39" s="66">
        <v>1</v>
      </c>
      <c r="O39" s="66">
        <v>1</v>
      </c>
      <c r="P39" s="67">
        <v>1</v>
      </c>
      <c r="Q39" s="68" t="str">
        <f t="shared" si="0"/>
        <v/>
      </c>
      <c r="R39" s="69">
        <f t="shared" si="1"/>
        <v>0</v>
      </c>
      <c r="S39" s="69" t="str">
        <f t="shared" si="2"/>
        <v>EXCELENTE</v>
      </c>
    </row>
    <row r="40" spans="1:19" ht="50.25" customHeight="1" x14ac:dyDescent="0.25">
      <c r="A40" s="70"/>
      <c r="B40" s="71"/>
      <c r="C40" s="72"/>
      <c r="D40" s="73"/>
      <c r="E40" s="74"/>
      <c r="F40" s="59"/>
      <c r="G40" s="108" t="s">
        <v>131</v>
      </c>
      <c r="H40" s="109"/>
      <c r="I40" s="110">
        <v>100</v>
      </c>
      <c r="J40" s="115" t="s">
        <v>132</v>
      </c>
      <c r="K40" s="116" t="s">
        <v>133</v>
      </c>
      <c r="L40" s="65">
        <v>2</v>
      </c>
      <c r="M40" s="66">
        <v>2</v>
      </c>
      <c r="N40" s="66">
        <v>1</v>
      </c>
      <c r="O40" s="66">
        <v>2</v>
      </c>
      <c r="P40" s="67">
        <v>2</v>
      </c>
      <c r="Q40" s="68" t="str">
        <f t="shared" si="0"/>
        <v/>
      </c>
      <c r="R40" s="69">
        <f t="shared" si="1"/>
        <v>0</v>
      </c>
      <c r="S40" s="69" t="str">
        <f t="shared" si="2"/>
        <v>EXCELENTE</v>
      </c>
    </row>
    <row r="41" spans="1:19" ht="50.25" customHeight="1" thickBot="1" x14ac:dyDescent="0.3">
      <c r="A41" s="70"/>
      <c r="B41" s="71"/>
      <c r="C41" s="72"/>
      <c r="D41" s="119"/>
      <c r="E41" s="82"/>
      <c r="F41" s="59"/>
      <c r="G41" s="108" t="s">
        <v>134</v>
      </c>
      <c r="H41" s="109"/>
      <c r="I41" s="110">
        <v>100</v>
      </c>
      <c r="J41" s="115" t="s">
        <v>135</v>
      </c>
      <c r="K41" s="116" t="s">
        <v>136</v>
      </c>
      <c r="L41" s="65">
        <v>2</v>
      </c>
      <c r="M41" s="66">
        <v>1</v>
      </c>
      <c r="N41" s="66">
        <v>1</v>
      </c>
      <c r="O41" s="66">
        <v>2</v>
      </c>
      <c r="P41" s="67">
        <v>2</v>
      </c>
      <c r="Q41" s="68" t="str">
        <f t="shared" si="0"/>
        <v/>
      </c>
      <c r="R41" s="69">
        <f t="shared" si="1"/>
        <v>0</v>
      </c>
      <c r="S41" s="69" t="str">
        <f t="shared" si="2"/>
        <v>EXCELENTE</v>
      </c>
    </row>
    <row r="42" spans="1:19" ht="62.25" customHeight="1" x14ac:dyDescent="0.25">
      <c r="A42" s="70"/>
      <c r="B42" s="71"/>
      <c r="C42" s="72"/>
      <c r="D42" s="120" t="s">
        <v>137</v>
      </c>
      <c r="E42" s="121" t="s">
        <v>138</v>
      </c>
      <c r="F42" s="86" t="s">
        <v>139</v>
      </c>
      <c r="G42" s="122" t="s">
        <v>140</v>
      </c>
      <c r="H42" s="123" t="s">
        <v>141</v>
      </c>
      <c r="I42" s="96">
        <v>100</v>
      </c>
      <c r="J42" s="124" t="s">
        <v>142</v>
      </c>
      <c r="K42" s="125" t="s">
        <v>143</v>
      </c>
      <c r="L42" s="65">
        <v>2</v>
      </c>
      <c r="M42" s="66">
        <v>2</v>
      </c>
      <c r="N42" s="66">
        <v>1</v>
      </c>
      <c r="O42" s="66">
        <v>1</v>
      </c>
      <c r="P42" s="67">
        <v>1</v>
      </c>
      <c r="Q42" s="68" t="str">
        <f t="shared" si="0"/>
        <v/>
      </c>
      <c r="R42" s="69">
        <f t="shared" si="1"/>
        <v>0</v>
      </c>
      <c r="S42" s="69" t="str">
        <f t="shared" si="2"/>
        <v>EXCELENTE</v>
      </c>
    </row>
    <row r="43" spans="1:19" ht="78.75" customHeight="1" x14ac:dyDescent="0.25">
      <c r="A43" s="70"/>
      <c r="B43" s="71"/>
      <c r="C43" s="72"/>
      <c r="D43" s="126"/>
      <c r="E43" s="121"/>
      <c r="F43" s="86"/>
      <c r="G43" s="127" t="s">
        <v>144</v>
      </c>
      <c r="H43" s="123"/>
      <c r="I43" s="96">
        <v>100</v>
      </c>
      <c r="J43" s="128" t="s">
        <v>145</v>
      </c>
      <c r="K43" s="125" t="s">
        <v>146</v>
      </c>
      <c r="L43" s="65">
        <v>2</v>
      </c>
      <c r="M43" s="66">
        <v>2</v>
      </c>
      <c r="N43" s="66">
        <v>1</v>
      </c>
      <c r="O43" s="66">
        <v>1</v>
      </c>
      <c r="P43" s="67">
        <v>1</v>
      </c>
      <c r="Q43" s="68" t="str">
        <f t="shared" si="0"/>
        <v/>
      </c>
      <c r="R43" s="69">
        <f t="shared" si="1"/>
        <v>0</v>
      </c>
      <c r="S43" s="69" t="str">
        <f t="shared" si="2"/>
        <v>EXCELENTE</v>
      </c>
    </row>
    <row r="44" spans="1:19" ht="60" customHeight="1" x14ac:dyDescent="0.25">
      <c r="A44" s="70"/>
      <c r="B44" s="71"/>
      <c r="C44" s="72"/>
      <c r="D44" s="126"/>
      <c r="E44" s="121"/>
      <c r="F44" s="86"/>
      <c r="G44" s="129" t="s">
        <v>147</v>
      </c>
      <c r="H44" s="123"/>
      <c r="I44" s="75">
        <v>100</v>
      </c>
      <c r="J44" s="130" t="s">
        <v>148</v>
      </c>
      <c r="K44" s="131" t="s">
        <v>149</v>
      </c>
      <c r="L44" s="65">
        <v>2</v>
      </c>
      <c r="M44" s="66">
        <v>1</v>
      </c>
      <c r="N44" s="66">
        <v>1</v>
      </c>
      <c r="O44" s="66">
        <v>1</v>
      </c>
      <c r="P44" s="67">
        <v>1</v>
      </c>
      <c r="Q44" s="68" t="str">
        <f t="shared" si="0"/>
        <v/>
      </c>
      <c r="R44" s="69">
        <f t="shared" si="1"/>
        <v>0</v>
      </c>
      <c r="S44" s="69" t="str">
        <f t="shared" si="2"/>
        <v>EXCELENTE</v>
      </c>
    </row>
    <row r="45" spans="1:19" ht="72.75" customHeight="1" x14ac:dyDescent="0.25">
      <c r="A45" s="70"/>
      <c r="B45" s="71"/>
      <c r="C45" s="72"/>
      <c r="D45" s="126"/>
      <c r="E45" s="121"/>
      <c r="F45" s="86"/>
      <c r="G45" s="129" t="s">
        <v>150</v>
      </c>
      <c r="H45" s="123"/>
      <c r="I45" s="75">
        <v>100</v>
      </c>
      <c r="J45" s="132" t="s">
        <v>151</v>
      </c>
      <c r="K45" s="125" t="s">
        <v>152</v>
      </c>
      <c r="L45" s="65">
        <v>2</v>
      </c>
      <c r="M45" s="66">
        <v>1</v>
      </c>
      <c r="N45" s="66">
        <v>1</v>
      </c>
      <c r="O45" s="66">
        <v>1</v>
      </c>
      <c r="P45" s="67">
        <v>1</v>
      </c>
      <c r="Q45" s="68" t="str">
        <f t="shared" si="0"/>
        <v/>
      </c>
      <c r="R45" s="69">
        <f t="shared" si="1"/>
        <v>0</v>
      </c>
      <c r="S45" s="69" t="str">
        <f t="shared" si="2"/>
        <v>EXCELENTE</v>
      </c>
    </row>
    <row r="46" spans="1:19" ht="44.25" customHeight="1" x14ac:dyDescent="0.25">
      <c r="A46" s="70"/>
      <c r="B46" s="71"/>
      <c r="C46" s="72"/>
      <c r="D46" s="126"/>
      <c r="E46" s="133" t="s">
        <v>153</v>
      </c>
      <c r="F46" s="86" t="s">
        <v>154</v>
      </c>
      <c r="G46" s="134" t="s">
        <v>155</v>
      </c>
      <c r="H46" s="123" t="s">
        <v>156</v>
      </c>
      <c r="I46" s="96">
        <v>100</v>
      </c>
      <c r="J46" s="135" t="s">
        <v>157</v>
      </c>
      <c r="K46" s="125" t="s">
        <v>158</v>
      </c>
      <c r="L46" s="65">
        <v>2</v>
      </c>
      <c r="M46" s="66">
        <v>1</v>
      </c>
      <c r="N46" s="66">
        <v>1</v>
      </c>
      <c r="O46" s="66">
        <v>1</v>
      </c>
      <c r="P46" s="67">
        <v>1</v>
      </c>
      <c r="Q46" s="68" t="str">
        <f t="shared" si="0"/>
        <v/>
      </c>
      <c r="R46" s="69">
        <f t="shared" si="1"/>
        <v>0</v>
      </c>
      <c r="S46" s="69" t="str">
        <f t="shared" si="2"/>
        <v>EXCELENTE</v>
      </c>
    </row>
    <row r="47" spans="1:19" ht="76.5" customHeight="1" x14ac:dyDescent="0.25">
      <c r="A47" s="70"/>
      <c r="B47" s="71"/>
      <c r="C47" s="72"/>
      <c r="D47" s="126"/>
      <c r="E47" s="133"/>
      <c r="F47" s="86"/>
      <c r="G47" s="122" t="s">
        <v>159</v>
      </c>
      <c r="H47" s="123"/>
      <c r="I47" s="75">
        <v>100</v>
      </c>
      <c r="J47" s="135" t="s">
        <v>160</v>
      </c>
      <c r="K47" s="125" t="s">
        <v>161</v>
      </c>
      <c r="L47" s="65">
        <v>2</v>
      </c>
      <c r="M47" s="66">
        <v>1</v>
      </c>
      <c r="N47" s="66">
        <v>1</v>
      </c>
      <c r="O47" s="66">
        <v>1</v>
      </c>
      <c r="P47" s="67">
        <v>1</v>
      </c>
      <c r="Q47" s="68" t="str">
        <f t="shared" si="0"/>
        <v/>
      </c>
      <c r="R47" s="69">
        <f t="shared" si="1"/>
        <v>0</v>
      </c>
      <c r="S47" s="69" t="str">
        <f t="shared" si="2"/>
        <v>EXCELENTE</v>
      </c>
    </row>
    <row r="48" spans="1:19" ht="25.5" hidden="1" customHeight="1" x14ac:dyDescent="0.25">
      <c r="A48" s="70"/>
      <c r="B48" s="71"/>
      <c r="C48" s="72"/>
      <c r="D48" s="126"/>
      <c r="E48" s="133"/>
      <c r="F48" s="86"/>
      <c r="G48" s="136" t="s">
        <v>162</v>
      </c>
      <c r="H48" s="123"/>
      <c r="I48" s="96"/>
      <c r="J48" s="137"/>
      <c r="K48" s="138"/>
      <c r="L48" s="65"/>
      <c r="M48" s="66"/>
      <c r="N48" s="66"/>
      <c r="O48" s="66"/>
      <c r="P48" s="67"/>
      <c r="Q48" s="68" t="str">
        <f t="shared" si="0"/>
        <v/>
      </c>
      <c r="R48" s="69" t="str">
        <f t="shared" si="1"/>
        <v/>
      </c>
      <c r="S48" s="69" t="str">
        <f t="shared" si="2"/>
        <v/>
      </c>
    </row>
    <row r="49" spans="1:19" ht="105" hidden="1" customHeight="1" x14ac:dyDescent="0.25">
      <c r="A49" s="70"/>
      <c r="B49" s="71"/>
      <c r="C49" s="72"/>
      <c r="D49" s="126"/>
      <c r="E49" s="133"/>
      <c r="F49" s="86"/>
      <c r="G49" s="129" t="s">
        <v>163</v>
      </c>
      <c r="H49" s="123"/>
      <c r="I49" s="96"/>
      <c r="J49" s="139"/>
      <c r="K49" s="140"/>
      <c r="L49" s="65"/>
      <c r="M49" s="66"/>
      <c r="N49" s="66"/>
      <c r="O49" s="66"/>
      <c r="P49" s="67"/>
      <c r="Q49" s="68" t="str">
        <f t="shared" si="0"/>
        <v/>
      </c>
      <c r="R49" s="69" t="str">
        <f t="shared" si="1"/>
        <v/>
      </c>
      <c r="S49" s="69" t="str">
        <f t="shared" si="2"/>
        <v/>
      </c>
    </row>
    <row r="50" spans="1:19" ht="78" customHeight="1" x14ac:dyDescent="0.25">
      <c r="A50" s="70"/>
      <c r="B50" s="71"/>
      <c r="C50" s="72"/>
      <c r="D50" s="126"/>
      <c r="E50" s="141" t="s">
        <v>164</v>
      </c>
      <c r="F50" s="142" t="s">
        <v>165</v>
      </c>
      <c r="G50" s="136" t="s">
        <v>166</v>
      </c>
      <c r="H50" s="123" t="s">
        <v>156</v>
      </c>
      <c r="I50" s="96">
        <v>100</v>
      </c>
      <c r="J50" s="135" t="s">
        <v>167</v>
      </c>
      <c r="K50" s="143" t="s">
        <v>168</v>
      </c>
      <c r="L50" s="65">
        <v>2</v>
      </c>
      <c r="M50" s="66">
        <v>2</v>
      </c>
      <c r="N50" s="66">
        <v>1</v>
      </c>
      <c r="O50" s="66">
        <v>1</v>
      </c>
      <c r="P50" s="67">
        <v>1</v>
      </c>
      <c r="Q50" s="68" t="str">
        <f t="shared" si="0"/>
        <v/>
      </c>
      <c r="R50" s="69">
        <f t="shared" si="1"/>
        <v>0</v>
      </c>
      <c r="S50" s="69" t="str">
        <f t="shared" si="2"/>
        <v>EXCELENTE</v>
      </c>
    </row>
    <row r="51" spans="1:19" ht="39.75" customHeight="1" x14ac:dyDescent="0.25">
      <c r="A51" s="70"/>
      <c r="B51" s="71"/>
      <c r="C51" s="72"/>
      <c r="D51" s="126"/>
      <c r="E51" s="144"/>
      <c r="F51" s="142"/>
      <c r="G51" s="136" t="s">
        <v>169</v>
      </c>
      <c r="H51" s="123"/>
      <c r="I51" s="96">
        <v>100</v>
      </c>
      <c r="J51" s="145" t="s">
        <v>170</v>
      </c>
      <c r="K51" s="146" t="s">
        <v>171</v>
      </c>
      <c r="L51" s="65">
        <v>2</v>
      </c>
      <c r="M51" s="66">
        <v>2</v>
      </c>
      <c r="N51" s="66">
        <v>1</v>
      </c>
      <c r="O51" s="66">
        <v>1</v>
      </c>
      <c r="P51" s="67">
        <v>1</v>
      </c>
      <c r="Q51" s="68" t="str">
        <f t="shared" si="0"/>
        <v/>
      </c>
      <c r="R51" s="69">
        <f t="shared" si="1"/>
        <v>0</v>
      </c>
      <c r="S51" s="69" t="str">
        <f t="shared" si="2"/>
        <v>EXCELENTE</v>
      </c>
    </row>
    <row r="52" spans="1:19" ht="73.5" customHeight="1" x14ac:dyDescent="0.25">
      <c r="A52" s="70"/>
      <c r="B52" s="71"/>
      <c r="C52" s="72"/>
      <c r="D52" s="126"/>
      <c r="E52" s="147"/>
      <c r="F52" s="142"/>
      <c r="G52" s="148" t="s">
        <v>172</v>
      </c>
      <c r="H52" s="123"/>
      <c r="I52" s="75">
        <v>100</v>
      </c>
      <c r="J52" s="149" t="s">
        <v>173</v>
      </c>
      <c r="K52" s="146" t="s">
        <v>174</v>
      </c>
      <c r="L52" s="65">
        <v>1</v>
      </c>
      <c r="M52" s="66">
        <v>1</v>
      </c>
      <c r="N52" s="66">
        <v>1</v>
      </c>
      <c r="O52" s="66">
        <v>1</v>
      </c>
      <c r="P52" s="67">
        <v>1</v>
      </c>
      <c r="Q52" s="68" t="str">
        <f t="shared" si="0"/>
        <v/>
      </c>
      <c r="R52" s="69">
        <f t="shared" si="1"/>
        <v>0</v>
      </c>
      <c r="S52" s="69" t="str">
        <f t="shared" si="2"/>
        <v>EXCELENTE</v>
      </c>
    </row>
    <row r="53" spans="1:19" ht="75" customHeight="1" thickBot="1" x14ac:dyDescent="0.3">
      <c r="A53" s="70"/>
      <c r="B53" s="71"/>
      <c r="C53" s="72"/>
      <c r="D53" s="150" t="s">
        <v>175</v>
      </c>
      <c r="E53" s="151" t="s">
        <v>176</v>
      </c>
      <c r="F53" s="152" t="s">
        <v>177</v>
      </c>
      <c r="G53" s="153" t="s">
        <v>178</v>
      </c>
      <c r="H53" s="61" t="s">
        <v>179</v>
      </c>
      <c r="I53" s="154">
        <v>1</v>
      </c>
      <c r="J53" s="155" t="s">
        <v>180</v>
      </c>
      <c r="K53" s="156" t="s">
        <v>181</v>
      </c>
      <c r="L53" s="65">
        <v>2</v>
      </c>
      <c r="M53" s="66">
        <v>1</v>
      </c>
      <c r="N53" s="66">
        <v>1</v>
      </c>
      <c r="O53" s="66">
        <v>1</v>
      </c>
      <c r="P53" s="67">
        <v>1</v>
      </c>
      <c r="Q53" s="68" t="str">
        <f t="shared" si="0"/>
        <v/>
      </c>
      <c r="R53" s="69">
        <f t="shared" si="1"/>
        <v>0</v>
      </c>
      <c r="S53" s="69" t="str">
        <f t="shared" si="2"/>
        <v>EXCELENTE</v>
      </c>
    </row>
    <row r="54" spans="1:19" ht="77.25" customHeight="1" x14ac:dyDescent="0.25">
      <c r="A54" s="70"/>
      <c r="B54" s="71"/>
      <c r="C54" s="72"/>
      <c r="D54" s="157" t="s">
        <v>182</v>
      </c>
      <c r="E54" s="158" t="s">
        <v>183</v>
      </c>
      <c r="F54" s="152"/>
      <c r="G54" s="159" t="s">
        <v>184</v>
      </c>
      <c r="H54" s="61"/>
      <c r="I54" s="160">
        <v>1</v>
      </c>
      <c r="J54" s="155" t="s">
        <v>185</v>
      </c>
      <c r="K54" s="161" t="s">
        <v>186</v>
      </c>
      <c r="L54" s="65">
        <v>2</v>
      </c>
      <c r="M54" s="66">
        <v>1</v>
      </c>
      <c r="N54" s="66">
        <v>1</v>
      </c>
      <c r="O54" s="66">
        <v>1</v>
      </c>
      <c r="P54" s="67">
        <v>1</v>
      </c>
      <c r="Q54" s="68" t="str">
        <f t="shared" si="0"/>
        <v/>
      </c>
      <c r="R54" s="69">
        <f t="shared" si="1"/>
        <v>0</v>
      </c>
      <c r="S54" s="69" t="str">
        <f t="shared" si="2"/>
        <v>EXCELENTE</v>
      </c>
    </row>
    <row r="55" spans="1:19" ht="67.5" customHeight="1" thickBot="1" x14ac:dyDescent="0.3">
      <c r="A55" s="70"/>
      <c r="B55" s="71"/>
      <c r="C55" s="72"/>
      <c r="D55" s="162" t="s">
        <v>187</v>
      </c>
      <c r="E55" s="163" t="s">
        <v>188</v>
      </c>
      <c r="F55" s="152"/>
      <c r="G55" s="159" t="s">
        <v>189</v>
      </c>
      <c r="H55" s="61"/>
      <c r="I55" s="160">
        <v>1</v>
      </c>
      <c r="J55" s="101" t="s">
        <v>190</v>
      </c>
      <c r="K55" s="140" t="s">
        <v>191</v>
      </c>
      <c r="L55" s="65">
        <v>2</v>
      </c>
      <c r="M55" s="66">
        <v>1</v>
      </c>
      <c r="N55" s="66">
        <v>1</v>
      </c>
      <c r="O55" s="66">
        <v>1</v>
      </c>
      <c r="P55" s="67">
        <v>1</v>
      </c>
      <c r="Q55" s="68" t="str">
        <f t="shared" si="0"/>
        <v/>
      </c>
      <c r="R55" s="69">
        <f t="shared" si="1"/>
        <v>0</v>
      </c>
      <c r="S55" s="69" t="str">
        <f t="shared" si="2"/>
        <v>EXCELENTE</v>
      </c>
    </row>
    <row r="56" spans="1:19" ht="71.25" customHeight="1" thickBot="1" x14ac:dyDescent="0.3">
      <c r="A56" s="70"/>
      <c r="B56" s="71"/>
      <c r="C56" s="72"/>
      <c r="D56" s="157" t="s">
        <v>192</v>
      </c>
      <c r="E56" s="158" t="s">
        <v>193</v>
      </c>
      <c r="F56" s="152"/>
      <c r="G56" s="159" t="s">
        <v>194</v>
      </c>
      <c r="H56" s="61"/>
      <c r="I56" s="160">
        <v>1</v>
      </c>
      <c r="J56" s="155" t="s">
        <v>195</v>
      </c>
      <c r="K56" s="161" t="s">
        <v>196</v>
      </c>
      <c r="L56" s="65">
        <v>2</v>
      </c>
      <c r="M56" s="66">
        <v>1</v>
      </c>
      <c r="N56" s="66">
        <v>1</v>
      </c>
      <c r="O56" s="66">
        <v>1</v>
      </c>
      <c r="P56" s="67">
        <v>1</v>
      </c>
      <c r="Q56" s="68" t="str">
        <f t="shared" si="0"/>
        <v/>
      </c>
      <c r="R56" s="69">
        <f t="shared" si="1"/>
        <v>0</v>
      </c>
      <c r="S56" s="69" t="str">
        <f t="shared" si="2"/>
        <v>EXCELENTE</v>
      </c>
    </row>
    <row r="57" spans="1:19" ht="30.75" customHeight="1" x14ac:dyDescent="0.25">
      <c r="A57" s="70"/>
      <c r="B57" s="71"/>
      <c r="C57" s="72"/>
      <c r="D57" s="164" t="s">
        <v>197</v>
      </c>
      <c r="E57" s="58" t="s">
        <v>198</v>
      </c>
      <c r="F57" s="86" t="s">
        <v>199</v>
      </c>
      <c r="G57" s="165" t="s">
        <v>200</v>
      </c>
      <c r="H57" s="61"/>
      <c r="I57" s="160">
        <v>1</v>
      </c>
      <c r="J57" s="101" t="s">
        <v>201</v>
      </c>
      <c r="K57" s="140" t="s">
        <v>202</v>
      </c>
      <c r="L57" s="65">
        <v>2</v>
      </c>
      <c r="M57" s="66">
        <v>1</v>
      </c>
      <c r="N57" s="66">
        <v>1</v>
      </c>
      <c r="O57" s="66">
        <v>1</v>
      </c>
      <c r="P57" s="67">
        <v>1</v>
      </c>
      <c r="Q57" s="68" t="str">
        <f t="shared" si="0"/>
        <v/>
      </c>
      <c r="R57" s="69">
        <f t="shared" si="1"/>
        <v>0</v>
      </c>
      <c r="S57" s="69" t="str">
        <f t="shared" si="2"/>
        <v>EXCELENTE</v>
      </c>
    </row>
    <row r="58" spans="1:19" ht="33" customHeight="1" thickBot="1" x14ac:dyDescent="0.3">
      <c r="A58" s="70"/>
      <c r="B58" s="71"/>
      <c r="C58" s="72"/>
      <c r="D58" s="166"/>
      <c r="E58" s="167"/>
      <c r="F58" s="86"/>
      <c r="G58" s="165" t="s">
        <v>203</v>
      </c>
      <c r="H58" s="61"/>
      <c r="I58" s="160">
        <v>1</v>
      </c>
      <c r="J58" s="101" t="s">
        <v>204</v>
      </c>
      <c r="K58" s="140" t="s">
        <v>205</v>
      </c>
      <c r="L58" s="65">
        <v>2</v>
      </c>
      <c r="M58" s="66">
        <v>1</v>
      </c>
      <c r="N58" s="66">
        <v>1</v>
      </c>
      <c r="O58" s="66">
        <v>1</v>
      </c>
      <c r="P58" s="67">
        <v>1</v>
      </c>
      <c r="Q58" s="68" t="str">
        <f t="shared" si="0"/>
        <v/>
      </c>
      <c r="R58" s="69">
        <f t="shared" si="1"/>
        <v>0</v>
      </c>
      <c r="S58" s="69" t="str">
        <f t="shared" si="2"/>
        <v>EXCELENTE</v>
      </c>
    </row>
    <row r="59" spans="1:19" ht="38.25" customHeight="1" thickBot="1" x14ac:dyDescent="0.3">
      <c r="A59" s="168"/>
      <c r="B59" s="169"/>
      <c r="C59" s="170"/>
      <c r="D59" s="166"/>
      <c r="E59" s="171" t="s">
        <v>206</v>
      </c>
      <c r="F59" s="86"/>
      <c r="G59" s="165" t="s">
        <v>207</v>
      </c>
      <c r="H59" s="61"/>
      <c r="I59" s="160">
        <v>0.9</v>
      </c>
      <c r="J59" s="101" t="s">
        <v>208</v>
      </c>
      <c r="K59" s="140" t="s">
        <v>209</v>
      </c>
      <c r="L59" s="65">
        <v>2</v>
      </c>
      <c r="M59" s="66">
        <v>1</v>
      </c>
      <c r="N59" s="66">
        <v>1</v>
      </c>
      <c r="O59" s="66">
        <v>1</v>
      </c>
      <c r="P59" s="67">
        <v>1</v>
      </c>
      <c r="Q59" s="68" t="str">
        <f t="shared" si="0"/>
        <v/>
      </c>
      <c r="R59" s="69">
        <f t="shared" si="1"/>
        <v>0</v>
      </c>
      <c r="S59" s="69" t="str">
        <f t="shared" si="2"/>
        <v>EXCELENTE</v>
      </c>
    </row>
    <row r="60" spans="1:19" ht="57" customHeight="1" x14ac:dyDescent="0.25">
      <c r="A60" s="172"/>
      <c r="B60" s="55"/>
      <c r="C60" s="56"/>
      <c r="D60" s="173" t="s">
        <v>210</v>
      </c>
      <c r="E60" s="174" t="s">
        <v>211</v>
      </c>
      <c r="F60" s="59" t="s">
        <v>212</v>
      </c>
      <c r="G60" s="175" t="s">
        <v>213</v>
      </c>
      <c r="H60" s="176" t="s">
        <v>214</v>
      </c>
      <c r="I60" s="154">
        <v>1</v>
      </c>
      <c r="J60" s="101" t="s">
        <v>215</v>
      </c>
      <c r="K60" s="140"/>
      <c r="L60" s="65">
        <v>2</v>
      </c>
      <c r="M60" s="66">
        <v>1</v>
      </c>
      <c r="N60" s="66">
        <v>1</v>
      </c>
      <c r="O60" s="66">
        <v>1</v>
      </c>
      <c r="P60" s="67">
        <v>1</v>
      </c>
      <c r="Q60" s="68" t="str">
        <f t="shared" si="0"/>
        <v/>
      </c>
      <c r="R60" s="69">
        <f t="shared" si="1"/>
        <v>0</v>
      </c>
      <c r="S60" s="69" t="str">
        <f t="shared" si="2"/>
        <v>EXCELENTE</v>
      </c>
    </row>
    <row r="61" spans="1:19" ht="51" x14ac:dyDescent="0.25">
      <c r="A61" s="177"/>
      <c r="B61" s="71"/>
      <c r="C61" s="72"/>
      <c r="D61" s="178"/>
      <c r="E61" s="174"/>
      <c r="F61" s="59"/>
      <c r="G61" s="179" t="s">
        <v>216</v>
      </c>
      <c r="H61" s="176"/>
      <c r="I61" s="154">
        <v>0.75</v>
      </c>
      <c r="J61" s="101" t="s">
        <v>217</v>
      </c>
      <c r="K61" s="140" t="s">
        <v>218</v>
      </c>
      <c r="L61" s="65">
        <v>2</v>
      </c>
      <c r="M61" s="66">
        <v>1</v>
      </c>
      <c r="N61" s="66">
        <v>1</v>
      </c>
      <c r="O61" s="66">
        <v>1</v>
      </c>
      <c r="P61" s="67">
        <v>1</v>
      </c>
      <c r="Q61" s="68" t="str">
        <f t="shared" si="0"/>
        <v/>
      </c>
      <c r="R61" s="69">
        <f t="shared" si="1"/>
        <v>0</v>
      </c>
      <c r="S61" s="69" t="str">
        <f t="shared" si="2"/>
        <v>EXCELENTE</v>
      </c>
    </row>
    <row r="62" spans="1:19" ht="65.25" customHeight="1" x14ac:dyDescent="0.25">
      <c r="A62" s="177"/>
      <c r="B62" s="71"/>
      <c r="C62" s="72"/>
      <c r="D62" s="178"/>
      <c r="E62" s="174"/>
      <c r="F62" s="59"/>
      <c r="G62" s="179" t="s">
        <v>219</v>
      </c>
      <c r="H62" s="176"/>
      <c r="I62" s="154">
        <v>1</v>
      </c>
      <c r="J62" s="180" t="s">
        <v>220</v>
      </c>
      <c r="K62" s="140" t="s">
        <v>212</v>
      </c>
      <c r="L62" s="65">
        <v>2</v>
      </c>
      <c r="M62" s="66">
        <v>1</v>
      </c>
      <c r="N62" s="66">
        <v>2</v>
      </c>
      <c r="O62" s="66">
        <v>2</v>
      </c>
      <c r="P62" s="67">
        <v>1</v>
      </c>
      <c r="Q62" s="68" t="str">
        <f t="shared" si="0"/>
        <v/>
      </c>
      <c r="R62" s="69">
        <f t="shared" si="1"/>
        <v>0</v>
      </c>
      <c r="S62" s="69" t="str">
        <f t="shared" si="2"/>
        <v>EXCELENTE</v>
      </c>
    </row>
    <row r="63" spans="1:19" ht="71.25" customHeight="1" x14ac:dyDescent="0.25">
      <c r="A63" s="177"/>
      <c r="B63" s="71"/>
      <c r="C63" s="72"/>
      <c r="D63" s="178"/>
      <c r="E63" s="174"/>
      <c r="F63" s="59"/>
      <c r="G63" s="179" t="s">
        <v>221</v>
      </c>
      <c r="H63" s="176"/>
      <c r="I63" s="154">
        <v>1</v>
      </c>
      <c r="J63" s="181" t="s">
        <v>222</v>
      </c>
      <c r="K63" s="140"/>
      <c r="L63" s="65">
        <v>2</v>
      </c>
      <c r="M63" s="66">
        <v>1</v>
      </c>
      <c r="N63" s="66">
        <v>1</v>
      </c>
      <c r="O63" s="66">
        <v>1</v>
      </c>
      <c r="P63" s="67">
        <v>1</v>
      </c>
      <c r="Q63" s="68" t="str">
        <f t="shared" si="0"/>
        <v/>
      </c>
      <c r="R63" s="69">
        <f t="shared" si="1"/>
        <v>0</v>
      </c>
      <c r="S63" s="69" t="str">
        <f t="shared" si="2"/>
        <v>EXCELENTE</v>
      </c>
    </row>
    <row r="64" spans="1:19" ht="56.25" customHeight="1" x14ac:dyDescent="0.25">
      <c r="A64" s="177"/>
      <c r="B64" s="71"/>
      <c r="C64" s="72"/>
      <c r="D64" s="178"/>
      <c r="E64" s="174"/>
      <c r="F64" s="59"/>
      <c r="G64" s="179" t="s">
        <v>223</v>
      </c>
      <c r="H64" s="176"/>
      <c r="I64" s="154">
        <v>1</v>
      </c>
      <c r="J64" s="182" t="s">
        <v>224</v>
      </c>
      <c r="K64" s="140"/>
      <c r="L64" s="65">
        <v>2</v>
      </c>
      <c r="M64" s="66">
        <v>1</v>
      </c>
      <c r="N64" s="66">
        <v>1</v>
      </c>
      <c r="O64" s="66">
        <v>1</v>
      </c>
      <c r="P64" s="67">
        <v>1</v>
      </c>
      <c r="Q64" s="68" t="str">
        <f t="shared" si="0"/>
        <v/>
      </c>
      <c r="R64" s="69">
        <f t="shared" si="1"/>
        <v>0</v>
      </c>
      <c r="S64" s="69" t="str">
        <f t="shared" si="2"/>
        <v>EXCELENTE</v>
      </c>
    </row>
    <row r="65" spans="1:19" ht="43.5" customHeight="1" x14ac:dyDescent="0.25">
      <c r="A65" s="177"/>
      <c r="B65" s="71"/>
      <c r="C65" s="72"/>
      <c r="D65" s="178"/>
      <c r="E65" s="174"/>
      <c r="F65" s="59"/>
      <c r="G65" s="179" t="s">
        <v>225</v>
      </c>
      <c r="H65" s="176"/>
      <c r="I65" s="154">
        <v>1</v>
      </c>
      <c r="J65" s="182" t="s">
        <v>226</v>
      </c>
      <c r="K65" s="140"/>
      <c r="L65" s="65">
        <v>2</v>
      </c>
      <c r="M65" s="66">
        <v>1</v>
      </c>
      <c r="N65" s="66">
        <v>1</v>
      </c>
      <c r="O65" s="66">
        <v>1</v>
      </c>
      <c r="P65" s="67">
        <v>1</v>
      </c>
      <c r="Q65" s="68" t="str">
        <f t="shared" si="0"/>
        <v/>
      </c>
      <c r="R65" s="69">
        <f t="shared" si="1"/>
        <v>0</v>
      </c>
      <c r="S65" s="69" t="str">
        <f t="shared" si="2"/>
        <v>EXCELENTE</v>
      </c>
    </row>
    <row r="66" spans="1:19" ht="34.5" customHeight="1" x14ac:dyDescent="0.25">
      <c r="A66" s="177"/>
      <c r="B66" s="71"/>
      <c r="C66" s="72"/>
      <c r="D66" s="178"/>
      <c r="E66" s="174"/>
      <c r="F66" s="59"/>
      <c r="G66" s="179" t="s">
        <v>227</v>
      </c>
      <c r="H66" s="176"/>
      <c r="I66" s="154">
        <v>1</v>
      </c>
      <c r="J66" s="181" t="s">
        <v>228</v>
      </c>
      <c r="K66" s="140"/>
      <c r="L66" s="65">
        <v>2</v>
      </c>
      <c r="M66" s="66">
        <v>1</v>
      </c>
      <c r="N66" s="66">
        <v>1</v>
      </c>
      <c r="O66" s="66">
        <v>1</v>
      </c>
      <c r="P66" s="67">
        <v>1</v>
      </c>
      <c r="Q66" s="68" t="str">
        <f t="shared" si="0"/>
        <v/>
      </c>
      <c r="R66" s="69">
        <f t="shared" si="1"/>
        <v>0</v>
      </c>
      <c r="S66" s="69" t="str">
        <f t="shared" si="2"/>
        <v>EXCELENTE</v>
      </c>
    </row>
    <row r="67" spans="1:19" ht="38.25" x14ac:dyDescent="0.25">
      <c r="A67" s="177"/>
      <c r="B67" s="71"/>
      <c r="C67" s="72"/>
      <c r="D67" s="178"/>
      <c r="E67" s="174"/>
      <c r="F67" s="59"/>
      <c r="G67" s="179" t="s">
        <v>229</v>
      </c>
      <c r="H67" s="176"/>
      <c r="I67" s="154">
        <v>0.8</v>
      </c>
      <c r="J67" s="182" t="s">
        <v>230</v>
      </c>
      <c r="K67" s="140"/>
      <c r="L67" s="65">
        <v>2</v>
      </c>
      <c r="M67" s="66">
        <v>1</v>
      </c>
      <c r="N67" s="66">
        <v>1</v>
      </c>
      <c r="O67" s="66">
        <v>1</v>
      </c>
      <c r="P67" s="67">
        <v>1</v>
      </c>
      <c r="Q67" s="68" t="str">
        <f t="shared" si="0"/>
        <v/>
      </c>
      <c r="R67" s="69">
        <f t="shared" si="1"/>
        <v>0</v>
      </c>
      <c r="S67" s="69" t="str">
        <f t="shared" si="2"/>
        <v>EXCELENTE</v>
      </c>
    </row>
    <row r="68" spans="1:19" ht="33.75" customHeight="1" x14ac:dyDescent="0.25">
      <c r="A68" s="177"/>
      <c r="B68" s="71"/>
      <c r="C68" s="72"/>
      <c r="D68" s="178"/>
      <c r="E68" s="174"/>
      <c r="F68" s="59"/>
      <c r="G68" s="179" t="s">
        <v>231</v>
      </c>
      <c r="H68" s="176"/>
      <c r="I68" s="154">
        <v>1</v>
      </c>
      <c r="J68" s="180" t="s">
        <v>232</v>
      </c>
      <c r="K68" s="140"/>
      <c r="L68" s="65">
        <v>2</v>
      </c>
      <c r="M68" s="66">
        <v>1</v>
      </c>
      <c r="N68" s="66">
        <v>1</v>
      </c>
      <c r="O68" s="66">
        <v>1</v>
      </c>
      <c r="P68" s="67">
        <v>1</v>
      </c>
      <c r="Q68" s="68" t="str">
        <f t="shared" si="0"/>
        <v/>
      </c>
      <c r="R68" s="69">
        <f t="shared" si="1"/>
        <v>0</v>
      </c>
      <c r="S68" s="69" t="str">
        <f t="shared" si="2"/>
        <v>EXCELENTE</v>
      </c>
    </row>
    <row r="69" spans="1:19" ht="25.5" x14ac:dyDescent="0.25">
      <c r="A69" s="177"/>
      <c r="B69" s="71"/>
      <c r="C69" s="72"/>
      <c r="D69" s="178"/>
      <c r="E69" s="174"/>
      <c r="F69" s="59"/>
      <c r="G69" s="179" t="s">
        <v>233</v>
      </c>
      <c r="H69" s="176"/>
      <c r="I69" s="154">
        <v>1</v>
      </c>
      <c r="J69" s="183" t="s">
        <v>234</v>
      </c>
      <c r="K69" s="140"/>
      <c r="L69" s="65">
        <v>2</v>
      </c>
      <c r="M69" s="66">
        <v>2</v>
      </c>
      <c r="N69" s="66">
        <v>1</v>
      </c>
      <c r="O69" s="66">
        <v>1</v>
      </c>
      <c r="P69" s="67">
        <v>1</v>
      </c>
      <c r="Q69" s="68" t="str">
        <f t="shared" si="0"/>
        <v/>
      </c>
      <c r="R69" s="69">
        <f t="shared" si="1"/>
        <v>0</v>
      </c>
      <c r="S69" s="69" t="str">
        <f t="shared" si="2"/>
        <v>EXCELENTE</v>
      </c>
    </row>
    <row r="70" spans="1:19" ht="38.25" x14ac:dyDescent="0.25">
      <c r="A70" s="177"/>
      <c r="B70" s="71"/>
      <c r="C70" s="72"/>
      <c r="D70" s="178"/>
      <c r="E70" s="174"/>
      <c r="F70" s="59"/>
      <c r="G70" s="179" t="s">
        <v>235</v>
      </c>
      <c r="H70" s="176"/>
      <c r="I70" s="154">
        <v>1</v>
      </c>
      <c r="J70" s="180" t="s">
        <v>236</v>
      </c>
      <c r="K70" s="140"/>
      <c r="L70" s="65">
        <v>2</v>
      </c>
      <c r="M70" s="66">
        <v>1</v>
      </c>
      <c r="N70" s="66">
        <v>1</v>
      </c>
      <c r="O70" s="66">
        <v>1</v>
      </c>
      <c r="P70" s="67">
        <v>1</v>
      </c>
      <c r="Q70" s="68" t="str">
        <f t="shared" si="0"/>
        <v/>
      </c>
      <c r="R70" s="69">
        <f t="shared" si="1"/>
        <v>0</v>
      </c>
      <c r="S70" s="69" t="str">
        <f t="shared" si="2"/>
        <v>EXCELENTE</v>
      </c>
    </row>
    <row r="71" spans="1:19" ht="54.75" customHeight="1" x14ac:dyDescent="0.25">
      <c r="A71" s="177"/>
      <c r="B71" s="71"/>
      <c r="C71" s="72"/>
      <c r="D71" s="178"/>
      <c r="E71" s="174"/>
      <c r="F71" s="59"/>
      <c r="G71" s="179" t="s">
        <v>237</v>
      </c>
      <c r="H71" s="176"/>
      <c r="I71" s="154">
        <v>1</v>
      </c>
      <c r="J71" s="180" t="s">
        <v>238</v>
      </c>
      <c r="K71" s="140"/>
      <c r="L71" s="65">
        <v>2</v>
      </c>
      <c r="M71" s="66">
        <v>1</v>
      </c>
      <c r="N71" s="66">
        <v>1</v>
      </c>
      <c r="O71" s="66">
        <v>1</v>
      </c>
      <c r="P71" s="67">
        <v>1</v>
      </c>
      <c r="Q71" s="68" t="str">
        <f t="shared" ref="Q71:Q85" si="3">IFERROR(IF(AVERAGE(M71,N71,O71,P71)&gt;=4,"DEFICIENTE",""),"")</f>
        <v/>
      </c>
      <c r="R71" s="69">
        <f t="shared" ref="R71:R85" si="4">+IFERROR(IF(AVERAGE(M71,N71,O71,P71)&gt;=2,IF(AVERAGE(M71,N71,O71,P71)&lt;4,"ACEPTABLE",0),0),"")</f>
        <v>0</v>
      </c>
      <c r="S71" s="69" t="str">
        <f t="shared" ref="S71:S85" si="5">+IFERROR(IF(AVERAGE(M71,N71,O71,P71)&gt;=1,IF(AVERAGE(M71,N71,O71,P71)&lt;2,"EXCELENTE",0),0),"")</f>
        <v>EXCELENTE</v>
      </c>
    </row>
    <row r="72" spans="1:19" ht="15.75" x14ac:dyDescent="0.25">
      <c r="A72" s="177"/>
      <c r="B72" s="71"/>
      <c r="C72" s="72"/>
      <c r="D72" s="178"/>
      <c r="E72" s="174"/>
      <c r="F72" s="59"/>
      <c r="G72" s="179" t="s">
        <v>239</v>
      </c>
      <c r="H72" s="176"/>
      <c r="I72" s="154">
        <v>1</v>
      </c>
      <c r="J72" s="184" t="s">
        <v>240</v>
      </c>
      <c r="K72" s="140"/>
      <c r="L72" s="65">
        <v>2</v>
      </c>
      <c r="M72" s="66">
        <v>1</v>
      </c>
      <c r="N72" s="66">
        <v>1</v>
      </c>
      <c r="O72" s="66">
        <v>1</v>
      </c>
      <c r="P72" s="67">
        <v>2</v>
      </c>
      <c r="Q72" s="68" t="str">
        <f t="shared" si="3"/>
        <v/>
      </c>
      <c r="R72" s="69">
        <f t="shared" si="4"/>
        <v>0</v>
      </c>
      <c r="S72" s="69" t="str">
        <f t="shared" si="5"/>
        <v>EXCELENTE</v>
      </c>
    </row>
    <row r="73" spans="1:19" ht="15.75" x14ac:dyDescent="0.25">
      <c r="A73" s="177"/>
      <c r="B73" s="71"/>
      <c r="C73" s="72"/>
      <c r="D73" s="178"/>
      <c r="E73" s="174"/>
      <c r="F73" s="59"/>
      <c r="G73" s="179" t="s">
        <v>241</v>
      </c>
      <c r="H73" s="176"/>
      <c r="I73" s="154">
        <v>1</v>
      </c>
      <c r="J73" s="183"/>
      <c r="K73" s="140"/>
      <c r="L73" s="65">
        <v>2</v>
      </c>
      <c r="M73" s="66">
        <v>1</v>
      </c>
      <c r="N73" s="66">
        <v>1</v>
      </c>
      <c r="O73" s="66">
        <v>1</v>
      </c>
      <c r="P73" s="67">
        <v>1</v>
      </c>
      <c r="Q73" s="68" t="str">
        <f t="shared" si="3"/>
        <v/>
      </c>
      <c r="R73" s="69">
        <f t="shared" si="4"/>
        <v>0</v>
      </c>
      <c r="S73" s="69" t="str">
        <f t="shared" si="5"/>
        <v>EXCELENTE</v>
      </c>
    </row>
    <row r="74" spans="1:19" ht="54.75" customHeight="1" thickBot="1" x14ac:dyDescent="0.3">
      <c r="A74" s="177"/>
      <c r="B74" s="71"/>
      <c r="C74" s="72"/>
      <c r="D74" s="185"/>
      <c r="E74" s="174"/>
      <c r="F74" s="59"/>
      <c r="G74" s="186" t="s">
        <v>242</v>
      </c>
      <c r="H74" s="176"/>
      <c r="I74" s="154">
        <v>1</v>
      </c>
      <c r="J74" s="182" t="s">
        <v>243</v>
      </c>
      <c r="K74" s="140"/>
      <c r="L74" s="65">
        <v>2</v>
      </c>
      <c r="M74" s="66">
        <v>1</v>
      </c>
      <c r="N74" s="66">
        <v>1</v>
      </c>
      <c r="O74" s="66">
        <v>1</v>
      </c>
      <c r="P74" s="67">
        <v>1</v>
      </c>
      <c r="Q74" s="68" t="str">
        <f t="shared" si="3"/>
        <v/>
      </c>
      <c r="R74" s="69">
        <f t="shared" si="4"/>
        <v>0</v>
      </c>
      <c r="S74" s="69" t="str">
        <f t="shared" si="5"/>
        <v>EXCELENTE</v>
      </c>
    </row>
    <row r="75" spans="1:19" ht="72" customHeight="1" x14ac:dyDescent="0.25">
      <c r="A75" s="187" t="s">
        <v>244</v>
      </c>
      <c r="B75" s="188" t="s">
        <v>245</v>
      </c>
      <c r="C75" s="189" t="s">
        <v>246</v>
      </c>
      <c r="D75" s="88" t="s">
        <v>247</v>
      </c>
      <c r="E75" s="190" t="s">
        <v>248</v>
      </c>
      <c r="F75" s="94" t="s">
        <v>249</v>
      </c>
      <c r="G75" s="165" t="s">
        <v>250</v>
      </c>
      <c r="H75" s="61" t="s">
        <v>251</v>
      </c>
      <c r="I75" s="191">
        <v>1</v>
      </c>
      <c r="J75" s="101" t="s">
        <v>252</v>
      </c>
      <c r="K75" s="192" t="s">
        <v>253</v>
      </c>
      <c r="L75" s="65">
        <v>2</v>
      </c>
      <c r="M75" s="66">
        <v>1</v>
      </c>
      <c r="N75" s="66">
        <v>1</v>
      </c>
      <c r="O75" s="66">
        <v>1</v>
      </c>
      <c r="P75" s="67">
        <v>1</v>
      </c>
      <c r="Q75" s="68" t="str">
        <f t="shared" si="3"/>
        <v/>
      </c>
      <c r="R75" s="69">
        <f t="shared" si="4"/>
        <v>0</v>
      </c>
      <c r="S75" s="69" t="str">
        <f t="shared" si="5"/>
        <v>EXCELENTE</v>
      </c>
    </row>
    <row r="76" spans="1:19" ht="81" customHeight="1" x14ac:dyDescent="0.25">
      <c r="A76" s="193"/>
      <c r="B76" s="194"/>
      <c r="C76" s="195"/>
      <c r="D76" s="88"/>
      <c r="E76" s="190"/>
      <c r="F76" s="94"/>
      <c r="G76" s="165" t="s">
        <v>254</v>
      </c>
      <c r="H76" s="61"/>
      <c r="I76" s="191">
        <v>1</v>
      </c>
      <c r="J76" s="101" t="s">
        <v>255</v>
      </c>
      <c r="K76" s="192" t="s">
        <v>256</v>
      </c>
      <c r="L76" s="65">
        <v>2</v>
      </c>
      <c r="M76" s="66">
        <v>1</v>
      </c>
      <c r="N76" s="66">
        <v>1</v>
      </c>
      <c r="O76" s="66">
        <v>1</v>
      </c>
      <c r="P76" s="67">
        <v>1</v>
      </c>
      <c r="Q76" s="68" t="str">
        <f t="shared" si="3"/>
        <v/>
      </c>
      <c r="R76" s="69">
        <f t="shared" si="4"/>
        <v>0</v>
      </c>
      <c r="S76" s="69" t="str">
        <f t="shared" si="5"/>
        <v>EXCELENTE</v>
      </c>
    </row>
    <row r="77" spans="1:19" ht="58.5" customHeight="1" x14ac:dyDescent="0.25">
      <c r="A77" s="193"/>
      <c r="B77" s="194"/>
      <c r="C77" s="195"/>
      <c r="D77" s="88"/>
      <c r="E77" s="190"/>
      <c r="F77" s="94"/>
      <c r="G77" s="165" t="s">
        <v>257</v>
      </c>
      <c r="H77" s="61"/>
      <c r="I77" s="191">
        <v>1</v>
      </c>
      <c r="J77" s="196" t="s">
        <v>258</v>
      </c>
      <c r="K77" s="192" t="s">
        <v>259</v>
      </c>
      <c r="L77" s="65">
        <v>2</v>
      </c>
      <c r="M77" s="66">
        <v>1</v>
      </c>
      <c r="N77" s="66">
        <v>1</v>
      </c>
      <c r="O77" s="66">
        <v>1</v>
      </c>
      <c r="P77" s="67">
        <v>1</v>
      </c>
      <c r="Q77" s="68" t="str">
        <f t="shared" si="3"/>
        <v/>
      </c>
      <c r="R77" s="69">
        <f t="shared" si="4"/>
        <v>0</v>
      </c>
      <c r="S77" s="69" t="str">
        <f t="shared" si="5"/>
        <v>EXCELENTE</v>
      </c>
    </row>
    <row r="78" spans="1:19" ht="96" customHeight="1" x14ac:dyDescent="0.25">
      <c r="A78" s="193"/>
      <c r="B78" s="194"/>
      <c r="C78" s="195"/>
      <c r="D78" s="88"/>
      <c r="E78" s="190"/>
      <c r="F78" s="94"/>
      <c r="G78" s="165" t="s">
        <v>260</v>
      </c>
      <c r="H78" s="61"/>
      <c r="I78" s="191">
        <v>1</v>
      </c>
      <c r="J78" s="196" t="s">
        <v>261</v>
      </c>
      <c r="K78" s="140" t="s">
        <v>262</v>
      </c>
      <c r="L78" s="65">
        <v>2</v>
      </c>
      <c r="M78" s="66">
        <v>1</v>
      </c>
      <c r="N78" s="66">
        <v>1</v>
      </c>
      <c r="O78" s="66">
        <v>1</v>
      </c>
      <c r="P78" s="67">
        <v>1</v>
      </c>
      <c r="Q78" s="68" t="str">
        <f t="shared" si="3"/>
        <v/>
      </c>
      <c r="R78" s="69">
        <f t="shared" si="4"/>
        <v>0</v>
      </c>
      <c r="S78" s="69" t="str">
        <f t="shared" si="5"/>
        <v>EXCELENTE</v>
      </c>
    </row>
    <row r="79" spans="1:19" ht="60" customHeight="1" x14ac:dyDescent="0.25">
      <c r="A79" s="193"/>
      <c r="B79" s="194"/>
      <c r="C79" s="195"/>
      <c r="D79" s="88"/>
      <c r="E79" s="190"/>
      <c r="F79" s="94" t="s">
        <v>263</v>
      </c>
      <c r="G79" s="165" t="s">
        <v>264</v>
      </c>
      <c r="H79" s="61"/>
      <c r="I79" s="191">
        <v>1</v>
      </c>
      <c r="J79" s="196" t="s">
        <v>265</v>
      </c>
      <c r="K79" s="197" t="s">
        <v>266</v>
      </c>
      <c r="L79" s="65">
        <v>2</v>
      </c>
      <c r="M79" s="66">
        <v>1</v>
      </c>
      <c r="N79" s="66">
        <v>1</v>
      </c>
      <c r="O79" s="66">
        <v>1</v>
      </c>
      <c r="P79" s="67">
        <v>1</v>
      </c>
      <c r="Q79" s="68" t="str">
        <f t="shared" si="3"/>
        <v/>
      </c>
      <c r="R79" s="69">
        <f t="shared" si="4"/>
        <v>0</v>
      </c>
      <c r="S79" s="69" t="str">
        <f t="shared" si="5"/>
        <v>EXCELENTE</v>
      </c>
    </row>
    <row r="80" spans="1:19" ht="60" customHeight="1" x14ac:dyDescent="0.25">
      <c r="A80" s="193"/>
      <c r="B80" s="194"/>
      <c r="C80" s="195"/>
      <c r="D80" s="88"/>
      <c r="E80" s="190"/>
      <c r="F80" s="94"/>
      <c r="G80" s="165" t="s">
        <v>267</v>
      </c>
      <c r="H80" s="61"/>
      <c r="I80" s="191">
        <v>1</v>
      </c>
      <c r="J80" s="198" t="s">
        <v>268</v>
      </c>
      <c r="K80" s="192" t="s">
        <v>269</v>
      </c>
      <c r="L80" s="65">
        <v>2</v>
      </c>
      <c r="M80" s="66">
        <v>1</v>
      </c>
      <c r="N80" s="66">
        <v>1</v>
      </c>
      <c r="O80" s="66">
        <v>1</v>
      </c>
      <c r="P80" s="67">
        <v>1</v>
      </c>
      <c r="Q80" s="68" t="str">
        <f t="shared" si="3"/>
        <v/>
      </c>
      <c r="R80" s="69">
        <f t="shared" si="4"/>
        <v>0</v>
      </c>
      <c r="S80" s="69" t="str">
        <f t="shared" si="5"/>
        <v>EXCELENTE</v>
      </c>
    </row>
    <row r="81" spans="1:19" ht="69.75" customHeight="1" x14ac:dyDescent="0.25">
      <c r="A81" s="193"/>
      <c r="B81" s="194"/>
      <c r="C81" s="195"/>
      <c r="D81" s="88"/>
      <c r="E81" s="190"/>
      <c r="F81" s="94"/>
      <c r="G81" s="165" t="s">
        <v>270</v>
      </c>
      <c r="H81" s="61"/>
      <c r="I81" s="191">
        <v>1</v>
      </c>
      <c r="J81" s="198" t="s">
        <v>271</v>
      </c>
      <c r="K81" s="192" t="s">
        <v>272</v>
      </c>
      <c r="L81" s="65">
        <v>2</v>
      </c>
      <c r="M81" s="66">
        <v>1</v>
      </c>
      <c r="N81" s="66">
        <v>1</v>
      </c>
      <c r="O81" s="66">
        <v>1</v>
      </c>
      <c r="P81" s="67">
        <v>1</v>
      </c>
      <c r="Q81" s="68" t="str">
        <f t="shared" si="3"/>
        <v/>
      </c>
      <c r="R81" s="69">
        <f t="shared" si="4"/>
        <v>0</v>
      </c>
      <c r="S81" s="69" t="str">
        <f t="shared" si="5"/>
        <v>EXCELENTE</v>
      </c>
    </row>
    <row r="82" spans="1:19" ht="47.25" customHeight="1" x14ac:dyDescent="0.25">
      <c r="A82" s="193"/>
      <c r="B82" s="194"/>
      <c r="C82" s="195"/>
      <c r="D82" s="88"/>
      <c r="E82" s="190"/>
      <c r="F82" s="94"/>
      <c r="G82" s="165" t="s">
        <v>273</v>
      </c>
      <c r="H82" s="61"/>
      <c r="I82" s="191">
        <v>1</v>
      </c>
      <c r="J82" s="198" t="s">
        <v>274</v>
      </c>
      <c r="K82" s="192" t="s">
        <v>275</v>
      </c>
      <c r="L82" s="65">
        <v>2</v>
      </c>
      <c r="M82" s="66">
        <v>1</v>
      </c>
      <c r="N82" s="66">
        <v>1</v>
      </c>
      <c r="O82" s="66">
        <v>1</v>
      </c>
      <c r="P82" s="67">
        <v>1</v>
      </c>
      <c r="Q82" s="68" t="str">
        <f t="shared" si="3"/>
        <v/>
      </c>
      <c r="R82" s="69">
        <f t="shared" si="4"/>
        <v>0</v>
      </c>
      <c r="S82" s="69" t="str">
        <f t="shared" si="5"/>
        <v>EXCELENTE</v>
      </c>
    </row>
    <row r="83" spans="1:19" ht="57.75" customHeight="1" x14ac:dyDescent="0.25">
      <c r="A83" s="193"/>
      <c r="B83" s="194"/>
      <c r="C83" s="195"/>
      <c r="D83" s="88"/>
      <c r="E83" s="190"/>
      <c r="F83" s="94"/>
      <c r="G83" s="165" t="s">
        <v>276</v>
      </c>
      <c r="H83" s="61"/>
      <c r="I83" s="191">
        <v>1</v>
      </c>
      <c r="J83" s="196" t="s">
        <v>277</v>
      </c>
      <c r="K83" s="140" t="s">
        <v>278</v>
      </c>
      <c r="L83" s="65">
        <v>2</v>
      </c>
      <c r="M83" s="66">
        <v>1</v>
      </c>
      <c r="N83" s="66">
        <v>1</v>
      </c>
      <c r="O83" s="66">
        <v>1</v>
      </c>
      <c r="P83" s="67">
        <v>1</v>
      </c>
      <c r="Q83" s="68" t="str">
        <f t="shared" si="3"/>
        <v/>
      </c>
      <c r="R83" s="69">
        <f t="shared" si="4"/>
        <v>0</v>
      </c>
      <c r="S83" s="69" t="str">
        <f t="shared" si="5"/>
        <v>EXCELENTE</v>
      </c>
    </row>
    <row r="84" spans="1:19" ht="45.75" customHeight="1" x14ac:dyDescent="0.25">
      <c r="A84" s="193"/>
      <c r="B84" s="194"/>
      <c r="C84" s="195"/>
      <c r="D84" s="88"/>
      <c r="E84" s="190"/>
      <c r="F84" s="94"/>
      <c r="G84" s="165" t="s">
        <v>279</v>
      </c>
      <c r="H84" s="61"/>
      <c r="I84" s="191">
        <v>1</v>
      </c>
      <c r="J84" s="196" t="s">
        <v>280</v>
      </c>
      <c r="K84" s="140" t="s">
        <v>281</v>
      </c>
      <c r="L84" s="65">
        <v>2</v>
      </c>
      <c r="M84" s="66">
        <v>1</v>
      </c>
      <c r="N84" s="66">
        <v>1</v>
      </c>
      <c r="O84" s="66">
        <v>1</v>
      </c>
      <c r="P84" s="67">
        <v>1</v>
      </c>
      <c r="Q84" s="68" t="str">
        <f t="shared" si="3"/>
        <v/>
      </c>
      <c r="R84" s="69">
        <f t="shared" si="4"/>
        <v>0</v>
      </c>
      <c r="S84" s="69" t="str">
        <f t="shared" si="5"/>
        <v>EXCELENTE</v>
      </c>
    </row>
    <row r="85" spans="1:19" ht="67.5" customHeight="1" thickBot="1" x14ac:dyDescent="0.3">
      <c r="A85" s="199"/>
      <c r="B85" s="200"/>
      <c r="C85" s="201"/>
      <c r="D85" s="202"/>
      <c r="E85" s="203"/>
      <c r="F85" s="94"/>
      <c r="G85" s="165" t="s">
        <v>282</v>
      </c>
      <c r="H85" s="61"/>
      <c r="I85" s="191">
        <v>1</v>
      </c>
      <c r="J85" s="198" t="s">
        <v>283</v>
      </c>
      <c r="K85" s="192" t="s">
        <v>284</v>
      </c>
      <c r="L85" s="65">
        <v>2</v>
      </c>
      <c r="M85" s="66">
        <v>1</v>
      </c>
      <c r="N85" s="66">
        <v>1</v>
      </c>
      <c r="O85" s="66">
        <v>1</v>
      </c>
      <c r="P85" s="67">
        <v>1</v>
      </c>
      <c r="Q85" s="68" t="str">
        <f t="shared" si="3"/>
        <v/>
      </c>
      <c r="R85" s="69">
        <f t="shared" si="4"/>
        <v>0</v>
      </c>
      <c r="S85" s="69" t="str">
        <f t="shared" si="5"/>
        <v>EXCELENTE</v>
      </c>
    </row>
    <row r="86" spans="1:19" ht="18.75" x14ac:dyDescent="0.3">
      <c r="A86" s="204"/>
      <c r="B86" s="205"/>
      <c r="C86" s="205"/>
      <c r="D86" s="206" t="s">
        <v>285</v>
      </c>
      <c r="E86" s="207"/>
      <c r="F86" s="208" t="s">
        <v>286</v>
      </c>
      <c r="G86" s="209"/>
      <c r="H86" s="209"/>
      <c r="I86" s="210"/>
      <c r="J86" s="210"/>
      <c r="K86" s="211"/>
      <c r="L86" s="212">
        <f>COUNTIF(L7:L85,2)</f>
        <v>75</v>
      </c>
      <c r="M86" s="213">
        <f>AVERAGE(M7:M85)</f>
        <v>1.1052631578947369</v>
      </c>
      <c r="N86" s="213">
        <f>AVERAGE(N7:N85)</f>
        <v>1.0526315789473684</v>
      </c>
      <c r="O86" s="213">
        <f>AVERAGE(O7:O85)</f>
        <v>1.118421052631579</v>
      </c>
      <c r="P86" s="213">
        <f>AVERAGE(P7:P85)</f>
        <v>1.0789473684210527</v>
      </c>
      <c r="Q86" s="212">
        <f>COUNTIF(Q7:Q85,"DEFICIENTE")</f>
        <v>0</v>
      </c>
      <c r="R86" s="212">
        <f>COUNTIF(R7:R85,"ACEPTABLE")</f>
        <v>2</v>
      </c>
      <c r="S86" s="212">
        <f>COUNTIF(S7:S85,"EXCELENTE")</f>
        <v>74</v>
      </c>
    </row>
    <row r="87" spans="1:19" ht="33.75" customHeight="1" x14ac:dyDescent="0.25">
      <c r="A87" s="214" t="s">
        <v>287</v>
      </c>
      <c r="B87" s="215"/>
      <c r="C87" s="215"/>
      <c r="D87" s="216"/>
      <c r="E87" s="217"/>
      <c r="F87" s="218"/>
      <c r="G87" s="219"/>
      <c r="H87" s="219"/>
      <c r="I87" s="210"/>
      <c r="J87" s="210"/>
      <c r="K87" s="211"/>
      <c r="L87" s="220">
        <f>COUNTIF(L13:L85,1)</f>
        <v>2</v>
      </c>
      <c r="M87" s="221">
        <f>COUNTIF(M13:M85,2)</f>
        <v>7</v>
      </c>
      <c r="N87" s="221">
        <f>COUNTIF(N13:N85,2)</f>
        <v>3</v>
      </c>
      <c r="O87" s="221">
        <f>COUNTIF(O13:O85,2)</f>
        <v>8</v>
      </c>
      <c r="P87" s="221">
        <f>COUNTIF(P13:P85,2)</f>
        <v>5</v>
      </c>
    </row>
    <row r="88" spans="1:19" ht="18.75" x14ac:dyDescent="0.3">
      <c r="A88" s="214" t="s">
        <v>288</v>
      </c>
      <c r="B88" s="215"/>
      <c r="C88" s="215"/>
      <c r="D88" s="222" t="s">
        <v>289</v>
      </c>
      <c r="E88" s="223"/>
      <c r="F88" s="224" t="s">
        <v>289</v>
      </c>
      <c r="G88" s="225"/>
      <c r="H88" s="225"/>
      <c r="I88" s="210"/>
      <c r="J88" s="210"/>
      <c r="K88" s="211"/>
      <c r="L88" s="226">
        <f>L86/L89*100</f>
        <v>97.402597402597408</v>
      </c>
      <c r="M88" s="227">
        <f>COUNTIF(M14:M86,3)</f>
        <v>0</v>
      </c>
      <c r="N88" s="227">
        <f>COUNTIF(N14:N86,3)</f>
        <v>0</v>
      </c>
      <c r="O88" s="227">
        <f>COUNTIF(O14:O86,3)</f>
        <v>0</v>
      </c>
      <c r="P88" s="227">
        <f>COUNTIF(P14:P86,3)</f>
        <v>0</v>
      </c>
    </row>
    <row r="89" spans="1:19" ht="15.75" thickBot="1" x14ac:dyDescent="0.3">
      <c r="A89" s="228" t="s">
        <v>290</v>
      </c>
      <c r="B89" s="229"/>
      <c r="C89" s="229"/>
      <c r="D89" s="230" t="s">
        <v>291</v>
      </c>
      <c r="E89" s="231"/>
      <c r="F89" s="232" t="s">
        <v>291</v>
      </c>
      <c r="G89" s="233"/>
      <c r="H89" s="233"/>
      <c r="I89" s="234"/>
      <c r="J89" s="234"/>
      <c r="K89" s="235"/>
      <c r="L89" s="220">
        <f>COUNT(L7:L85)</f>
        <v>77</v>
      </c>
      <c r="M89" s="221">
        <f>COUNTIF(M15:M87,4)</f>
        <v>0</v>
      </c>
      <c r="N89" s="221">
        <f>COUNTIF(N15:N87,4)</f>
        <v>0</v>
      </c>
      <c r="O89" s="221">
        <f>COUNTIF(O15:O87,4)</f>
        <v>0</v>
      </c>
      <c r="P89" s="221">
        <f>COUNTIF(P15:P87,4)</f>
        <v>0</v>
      </c>
    </row>
    <row r="91" spans="1:19" x14ac:dyDescent="0.3">
      <c r="I91" s="240" t="s">
        <v>292</v>
      </c>
      <c r="J91" s="241"/>
      <c r="K91" s="241"/>
      <c r="L91" s="241"/>
      <c r="M91" s="241"/>
      <c r="N91" s="240" t="s">
        <v>293</v>
      </c>
      <c r="O91" s="241"/>
      <c r="P91" s="241"/>
      <c r="Q91" s="241"/>
      <c r="R91" s="241"/>
      <c r="S91" s="241"/>
    </row>
    <row r="92" spans="1:19" x14ac:dyDescent="0.3">
      <c r="I92" s="241"/>
      <c r="J92" s="241"/>
      <c r="K92" s="241"/>
      <c r="L92" s="241"/>
      <c r="M92" s="241"/>
      <c r="N92" s="241"/>
      <c r="O92" s="241"/>
      <c r="P92" s="241"/>
      <c r="Q92" s="241"/>
      <c r="R92" s="241"/>
      <c r="S92" s="241"/>
    </row>
    <row r="93" spans="1:19" x14ac:dyDescent="0.3">
      <c r="I93" s="241"/>
      <c r="J93" s="241"/>
      <c r="K93" s="241"/>
      <c r="L93" s="241"/>
      <c r="M93" s="241"/>
      <c r="N93" s="241"/>
      <c r="O93" s="241"/>
      <c r="P93" s="241"/>
      <c r="Q93" s="241"/>
      <c r="R93" s="241"/>
      <c r="S93" s="241"/>
    </row>
    <row r="94" spans="1:19" x14ac:dyDescent="0.3">
      <c r="I94" s="241"/>
      <c r="J94" s="241"/>
      <c r="K94" s="241"/>
      <c r="L94" s="241"/>
      <c r="M94" s="241"/>
      <c r="N94" s="241"/>
      <c r="O94" s="241"/>
      <c r="P94" s="241"/>
      <c r="Q94" s="241"/>
      <c r="R94" s="241"/>
      <c r="S94" s="241"/>
    </row>
    <row r="95" spans="1:19" x14ac:dyDescent="0.3">
      <c r="I95" s="241"/>
      <c r="J95" s="241"/>
      <c r="K95" s="241"/>
      <c r="L95" s="241"/>
      <c r="M95" s="241"/>
      <c r="N95" s="241"/>
      <c r="O95" s="241"/>
      <c r="P95" s="241"/>
      <c r="Q95" s="241"/>
      <c r="R95" s="241"/>
      <c r="S95" s="241"/>
    </row>
    <row r="96" spans="1:19" x14ac:dyDescent="0.3">
      <c r="I96" s="241"/>
      <c r="J96" s="241"/>
      <c r="K96" s="241"/>
      <c r="L96" s="241"/>
      <c r="M96" s="241"/>
      <c r="N96" s="241"/>
      <c r="O96" s="241"/>
      <c r="P96" s="241"/>
      <c r="Q96" s="241"/>
      <c r="R96" s="241"/>
      <c r="S96" s="241"/>
    </row>
    <row r="97" spans="9:19" x14ac:dyDescent="0.3">
      <c r="I97" s="241"/>
      <c r="J97" s="241"/>
      <c r="K97" s="241"/>
      <c r="L97" s="241"/>
      <c r="M97" s="241"/>
      <c r="N97" s="241"/>
      <c r="O97" s="241"/>
      <c r="P97" s="241"/>
      <c r="Q97" s="241"/>
      <c r="R97" s="241"/>
      <c r="S97" s="241"/>
    </row>
    <row r="98" spans="9:19" x14ac:dyDescent="0.3">
      <c r="I98" s="241"/>
      <c r="J98" s="241"/>
      <c r="K98" s="241"/>
      <c r="L98" s="241"/>
      <c r="M98" s="241"/>
      <c r="N98" s="241"/>
      <c r="O98" s="241"/>
      <c r="P98" s="241"/>
      <c r="Q98" s="241"/>
      <c r="R98" s="241"/>
      <c r="S98" s="241"/>
    </row>
    <row r="99" spans="9:19" x14ac:dyDescent="0.3">
      <c r="I99" s="241"/>
      <c r="J99" s="241"/>
      <c r="K99" s="241"/>
      <c r="L99" s="241"/>
      <c r="M99" s="241"/>
      <c r="N99" s="241"/>
      <c r="O99" s="241"/>
      <c r="P99" s="241"/>
      <c r="Q99" s="241"/>
      <c r="R99" s="241"/>
      <c r="S99" s="241"/>
    </row>
    <row r="100" spans="9:19" x14ac:dyDescent="0.3">
      <c r="I100" s="241"/>
      <c r="J100" s="241"/>
      <c r="K100" s="241"/>
      <c r="L100" s="241"/>
      <c r="M100" s="241"/>
      <c r="N100" s="241"/>
      <c r="O100" s="241"/>
      <c r="P100" s="241"/>
      <c r="Q100" s="241"/>
      <c r="R100" s="241"/>
      <c r="S100" s="241"/>
    </row>
    <row r="101" spans="9:19" x14ac:dyDescent="0.3">
      <c r="I101" s="241"/>
      <c r="J101" s="241"/>
      <c r="K101" s="241"/>
      <c r="L101" s="241"/>
      <c r="M101" s="241"/>
      <c r="N101" s="241"/>
      <c r="O101" s="241"/>
      <c r="P101" s="241"/>
      <c r="Q101" s="241"/>
      <c r="R101" s="241"/>
      <c r="S101" s="241"/>
    </row>
    <row r="102" spans="9:19" x14ac:dyDescent="0.3">
      <c r="I102" s="241"/>
      <c r="J102" s="241"/>
      <c r="K102" s="241"/>
      <c r="L102" s="241"/>
      <c r="M102" s="241"/>
      <c r="N102" s="241"/>
      <c r="O102" s="241"/>
      <c r="P102" s="241"/>
      <c r="Q102" s="241"/>
      <c r="R102" s="241"/>
      <c r="S102" s="241"/>
    </row>
    <row r="103" spans="9:19" x14ac:dyDescent="0.3">
      <c r="I103" s="241"/>
      <c r="J103" s="241"/>
      <c r="K103" s="241"/>
      <c r="L103" s="241"/>
      <c r="M103" s="241"/>
      <c r="N103" s="241"/>
      <c r="O103" s="241"/>
      <c r="P103" s="241"/>
      <c r="Q103" s="241"/>
      <c r="R103" s="241"/>
      <c r="S103" s="241"/>
    </row>
    <row r="104" spans="9:19" x14ac:dyDescent="0.3">
      <c r="I104" s="241"/>
      <c r="J104" s="241"/>
      <c r="K104" s="241"/>
      <c r="L104" s="241"/>
      <c r="M104" s="241"/>
      <c r="N104" s="241"/>
      <c r="O104" s="241"/>
      <c r="P104" s="241"/>
      <c r="Q104" s="241"/>
      <c r="R104" s="241"/>
      <c r="S104" s="241"/>
    </row>
    <row r="105" spans="9:19" x14ac:dyDescent="0.3">
      <c r="I105" s="241"/>
      <c r="J105" s="241"/>
      <c r="K105" s="241"/>
      <c r="L105" s="241"/>
      <c r="M105" s="241"/>
      <c r="N105" s="241"/>
      <c r="O105" s="241"/>
      <c r="P105" s="241"/>
      <c r="Q105" s="241"/>
      <c r="R105" s="241"/>
      <c r="S105" s="241"/>
    </row>
    <row r="106" spans="9:19" x14ac:dyDescent="0.3">
      <c r="I106" s="241"/>
      <c r="J106" s="241"/>
      <c r="K106" s="241"/>
      <c r="L106" s="241"/>
      <c r="M106" s="241"/>
      <c r="N106" s="241"/>
      <c r="O106" s="241"/>
      <c r="P106" s="241"/>
      <c r="Q106" s="241"/>
      <c r="R106" s="241"/>
      <c r="S106" s="241"/>
    </row>
    <row r="107" spans="9:19" x14ac:dyDescent="0.3">
      <c r="I107" s="241"/>
      <c r="J107" s="241"/>
      <c r="K107" s="241"/>
      <c r="L107" s="241"/>
      <c r="M107" s="241"/>
      <c r="N107" s="241"/>
      <c r="O107" s="241"/>
      <c r="P107" s="241"/>
      <c r="Q107" s="241"/>
      <c r="R107" s="241"/>
      <c r="S107" s="241"/>
    </row>
    <row r="108" spans="9:19" x14ac:dyDescent="0.3">
      <c r="I108" s="241"/>
      <c r="J108" s="241"/>
      <c r="K108" s="241"/>
      <c r="L108" s="241"/>
      <c r="M108" s="241"/>
      <c r="N108" s="241"/>
      <c r="O108" s="241"/>
      <c r="P108" s="241"/>
      <c r="Q108" s="241"/>
      <c r="R108" s="241"/>
      <c r="S108" s="241"/>
    </row>
    <row r="109" spans="9:19" x14ac:dyDescent="0.3">
      <c r="I109" s="241"/>
      <c r="J109" s="241"/>
      <c r="K109" s="241"/>
      <c r="L109" s="241"/>
      <c r="M109" s="241"/>
      <c r="N109" s="241"/>
      <c r="O109" s="241"/>
      <c r="P109" s="241"/>
      <c r="Q109" s="241"/>
      <c r="R109" s="241"/>
      <c r="S109" s="241"/>
    </row>
    <row r="110" spans="9:19" x14ac:dyDescent="0.3">
      <c r="I110" s="241"/>
      <c r="J110" s="241"/>
      <c r="K110" s="241"/>
      <c r="L110" s="241"/>
      <c r="M110" s="241"/>
      <c r="N110" s="241"/>
      <c r="O110" s="241"/>
      <c r="P110" s="241"/>
      <c r="Q110" s="241"/>
      <c r="R110" s="241"/>
      <c r="S110" s="241"/>
    </row>
    <row r="111" spans="9:19" x14ac:dyDescent="0.3">
      <c r="I111" s="241"/>
      <c r="J111" s="241"/>
      <c r="K111" s="241"/>
      <c r="L111" s="241"/>
      <c r="M111" s="241"/>
      <c r="N111" s="241"/>
      <c r="O111" s="241"/>
      <c r="P111" s="241"/>
      <c r="Q111" s="241"/>
      <c r="R111" s="241"/>
      <c r="S111" s="241"/>
    </row>
    <row r="112" spans="9:19" x14ac:dyDescent="0.3">
      <c r="I112" s="241"/>
      <c r="J112" s="241"/>
      <c r="K112" s="241"/>
      <c r="L112" s="241"/>
      <c r="M112" s="241"/>
      <c r="N112" s="241"/>
      <c r="O112" s="241"/>
      <c r="P112" s="241"/>
      <c r="Q112" s="241"/>
      <c r="R112" s="241"/>
      <c r="S112" s="241"/>
    </row>
    <row r="113" spans="9:19" x14ac:dyDescent="0.3">
      <c r="I113" s="241"/>
      <c r="J113" s="241"/>
      <c r="K113" s="241"/>
      <c r="L113" s="241"/>
      <c r="M113" s="241"/>
      <c r="N113" s="241"/>
      <c r="O113" s="241"/>
      <c r="P113" s="241"/>
      <c r="Q113" s="241"/>
      <c r="R113" s="241"/>
      <c r="S113" s="241"/>
    </row>
    <row r="114" spans="9:19" x14ac:dyDescent="0.3">
      <c r="I114" s="241"/>
      <c r="J114" s="241"/>
      <c r="K114" s="241"/>
      <c r="L114" s="241"/>
      <c r="M114" s="241"/>
      <c r="N114" s="241"/>
      <c r="O114" s="241"/>
      <c r="P114" s="241"/>
      <c r="Q114" s="241"/>
      <c r="R114" s="241"/>
      <c r="S114" s="241"/>
    </row>
    <row r="115" spans="9:19" x14ac:dyDescent="0.3">
      <c r="I115" s="241"/>
      <c r="J115" s="241"/>
      <c r="K115" s="241"/>
      <c r="L115" s="241"/>
      <c r="M115" s="241"/>
      <c r="N115" s="241"/>
      <c r="O115" s="241"/>
      <c r="P115" s="241"/>
      <c r="Q115" s="241"/>
      <c r="R115" s="241"/>
      <c r="S115" s="241"/>
    </row>
    <row r="116" spans="9:19" x14ac:dyDescent="0.3">
      <c r="I116" s="241"/>
      <c r="J116" s="241"/>
      <c r="K116" s="241"/>
      <c r="L116" s="241"/>
      <c r="M116" s="241"/>
      <c r="N116" s="241"/>
      <c r="O116" s="241"/>
      <c r="P116" s="241"/>
      <c r="Q116" s="241"/>
      <c r="R116" s="241"/>
      <c r="S116" s="241"/>
    </row>
  </sheetData>
  <mergeCells count="90">
    <mergeCell ref="I91:M116"/>
    <mergeCell ref="N91:S116"/>
    <mergeCell ref="A88:C88"/>
    <mergeCell ref="D88:E88"/>
    <mergeCell ref="F88:H88"/>
    <mergeCell ref="I88:K88"/>
    <mergeCell ref="A89:C89"/>
    <mergeCell ref="D89:E89"/>
    <mergeCell ref="F89:H89"/>
    <mergeCell ref="I89:K89"/>
    <mergeCell ref="A86:C86"/>
    <mergeCell ref="D86:E86"/>
    <mergeCell ref="F86:H86"/>
    <mergeCell ref="I86:K86"/>
    <mergeCell ref="A87:C87"/>
    <mergeCell ref="D87:E87"/>
    <mergeCell ref="F87:H87"/>
    <mergeCell ref="I87:K87"/>
    <mergeCell ref="H60:H74"/>
    <mergeCell ref="A75:A85"/>
    <mergeCell ref="B75:B85"/>
    <mergeCell ref="C75:C85"/>
    <mergeCell ref="D75:D85"/>
    <mergeCell ref="E75:E85"/>
    <mergeCell ref="F75:F78"/>
    <mergeCell ref="H75:H85"/>
    <mergeCell ref="F79:F85"/>
    <mergeCell ref="D57:D59"/>
    <mergeCell ref="E57:E58"/>
    <mergeCell ref="F57:F59"/>
    <mergeCell ref="A60:A74"/>
    <mergeCell ref="B60:B74"/>
    <mergeCell ref="C60:C74"/>
    <mergeCell ref="D60:D74"/>
    <mergeCell ref="E60:E74"/>
    <mergeCell ref="F60:F74"/>
    <mergeCell ref="H46:H49"/>
    <mergeCell ref="E50:E52"/>
    <mergeCell ref="F50:F52"/>
    <mergeCell ref="H50:H52"/>
    <mergeCell ref="F53:F56"/>
    <mergeCell ref="H53:H59"/>
    <mergeCell ref="D30:D41"/>
    <mergeCell ref="E30:E41"/>
    <mergeCell ref="F30:F41"/>
    <mergeCell ref="H30:H41"/>
    <mergeCell ref="D42:D52"/>
    <mergeCell ref="E42:E45"/>
    <mergeCell ref="F42:F45"/>
    <mergeCell ref="H42:H45"/>
    <mergeCell ref="E46:E49"/>
    <mergeCell ref="F46:F49"/>
    <mergeCell ref="E24:E26"/>
    <mergeCell ref="F24:F26"/>
    <mergeCell ref="H24:H26"/>
    <mergeCell ref="E27:E29"/>
    <mergeCell ref="F27:F29"/>
    <mergeCell ref="H27:H29"/>
    <mergeCell ref="D14:D29"/>
    <mergeCell ref="E14:E18"/>
    <mergeCell ref="F14:F18"/>
    <mergeCell ref="H14:H18"/>
    <mergeCell ref="E19:E21"/>
    <mergeCell ref="F19:F21"/>
    <mergeCell ref="H19:H21"/>
    <mergeCell ref="E22:E23"/>
    <mergeCell ref="F22:F23"/>
    <mergeCell ref="H22:H23"/>
    <mergeCell ref="A5:H5"/>
    <mergeCell ref="I5:K5"/>
    <mergeCell ref="L5:S5"/>
    <mergeCell ref="A7:A59"/>
    <mergeCell ref="B7:B59"/>
    <mergeCell ref="C7:C59"/>
    <mergeCell ref="D7:D13"/>
    <mergeCell ref="E7:E13"/>
    <mergeCell ref="F7:F13"/>
    <mergeCell ref="H7:H13"/>
    <mergeCell ref="A3:B4"/>
    <mergeCell ref="C3:H4"/>
    <mergeCell ref="I3:K3"/>
    <mergeCell ref="L3:S3"/>
    <mergeCell ref="I4:K4"/>
    <mergeCell ref="L4:S4"/>
    <mergeCell ref="A1:B2"/>
    <mergeCell ref="C1:H2"/>
    <mergeCell ref="I1:K1"/>
    <mergeCell ref="L1:S1"/>
    <mergeCell ref="I2:K2"/>
    <mergeCell ref="L2:S2"/>
  </mergeCells>
  <conditionalFormatting sqref="S7">
    <cfRule type="cellIs" dxfId="13" priority="13" operator="equal">
      <formula>$O7</formula>
    </cfRule>
  </conditionalFormatting>
  <conditionalFormatting sqref="R7">
    <cfRule type="cellIs" dxfId="12" priority="14" operator="equal">
      <formula>$N7</formula>
    </cfRule>
  </conditionalFormatting>
  <conditionalFormatting sqref="R7">
    <cfRule type="containsBlanks" dxfId="11" priority="11">
      <formula>LEN(TRIM(R7))=0</formula>
    </cfRule>
  </conditionalFormatting>
  <conditionalFormatting sqref="S7">
    <cfRule type="containsBlanks" dxfId="10" priority="12">
      <formula>LEN(TRIM(S7))=0</formula>
    </cfRule>
  </conditionalFormatting>
  <conditionalFormatting sqref="Q7">
    <cfRule type="containsBlanks" dxfId="9" priority="9">
      <formula>LEN(TRIM(Q7))=0</formula>
    </cfRule>
  </conditionalFormatting>
  <conditionalFormatting sqref="Q7">
    <cfRule type="cellIs" dxfId="8" priority="10" operator="greaterThanOrEqual">
      <formula>$A$76</formula>
    </cfRule>
  </conditionalFormatting>
  <conditionalFormatting sqref="Q7">
    <cfRule type="cellIs" dxfId="7" priority="8" operator="greaterThanOrEqual">
      <formula>4</formula>
    </cfRule>
  </conditionalFormatting>
  <conditionalFormatting sqref="S8:S85">
    <cfRule type="cellIs" dxfId="6" priority="6" operator="equal">
      <formula>$O8</formula>
    </cfRule>
  </conditionalFormatting>
  <conditionalFormatting sqref="R8:R85">
    <cfRule type="cellIs" dxfId="5" priority="7" operator="equal">
      <formula>$N8</formula>
    </cfRule>
  </conditionalFormatting>
  <conditionalFormatting sqref="R8:R85">
    <cfRule type="containsBlanks" dxfId="4" priority="4">
      <formula>LEN(TRIM(R8))=0</formula>
    </cfRule>
  </conditionalFormatting>
  <conditionalFormatting sqref="S8:S85">
    <cfRule type="containsBlanks" dxfId="3" priority="5">
      <formula>LEN(TRIM(S8))=0</formula>
    </cfRule>
  </conditionalFormatting>
  <conditionalFormatting sqref="Q8:Q85">
    <cfRule type="containsBlanks" dxfId="2" priority="2">
      <formula>LEN(TRIM(Q8))=0</formula>
    </cfRule>
  </conditionalFormatting>
  <conditionalFormatting sqref="Q8:Q85">
    <cfRule type="cellIs" dxfId="1" priority="3" operator="greaterThanOrEqual">
      <formula>$A$76</formula>
    </cfRule>
  </conditionalFormatting>
  <conditionalFormatting sqref="Q8:Q85">
    <cfRule type="cellIs" dxfId="0" priority="1" operator="greaterThanOrEqual">
      <formula>4</formula>
    </cfRule>
  </conditionalFormatting>
  <dataValidations count="2">
    <dataValidation type="list" allowBlank="1" showInputMessage="1" showErrorMessage="1" prompt="Seleccione:  _x000a_1: Excelente_x000a_2: Bueno_x000a_3: Regular_x000a_4: Malo" sqref="M7:P85" xr:uid="{136CABFB-C1BA-40FD-855A-122551FDBFF5}">
      <formula1>"1,2,3,4"</formula1>
    </dataValidation>
    <dataValidation type="list" allowBlank="1" showInputMessage="1" showErrorMessage="1" prompt="Seleccione:  _x000a_1: Si la activiida no se cumplió o No se ejecutó_x000a_2: Si la actividad se ejecutó" sqref="L7:L85" xr:uid="{C34BCE33-8AFB-4A85-9D58-8AD6041AA626}">
      <formula1>"1,2"</formula1>
    </dataValidation>
  </dataValidations>
  <pageMargins left="0.7" right="0.7" top="0.75" bottom="0.75" header="0.3" footer="0.3"/>
  <pageSetup orientation="portrait" horizontalDpi="101" verticalDpi="101"/>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Evaluación PAM2021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2022-11-25T15:56:19Z</dcterms:created>
  <dcterms:modified xsi:type="dcterms:W3CDTF">2022-11-25T15:56:38Z</dcterms:modified>
</cp:coreProperties>
</file>